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20730" windowHeight="11640" tabRatio="697"/>
  </bookViews>
  <sheets>
    <sheet name="판매현황" sheetId="15" r:id="rId1"/>
    <sheet name="부분합" sheetId="5" r:id="rId2"/>
    <sheet name="필터" sheetId="6" r:id="rId3"/>
    <sheet name="시나리오 요약" sheetId="16" r:id="rId4"/>
    <sheet name="시나리오" sheetId="7" r:id="rId5"/>
    <sheet name="피벗테이블 정답" sheetId="17" r:id="rId6"/>
    <sheet name="피벗테이블" sheetId="8" r:id="rId7"/>
    <sheet name="차트" sheetId="9" r:id="rId8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필터!$A$18:$E$18</definedName>
  </definedNames>
  <calcPr calcId="145621"/>
  <pivotCaches>
    <pivotCache cacheId="0" r:id="rId9"/>
  </pivotCaches>
</workbook>
</file>

<file path=xl/calcChain.xml><?xml version="1.0" encoding="utf-8"?>
<calcChain xmlns="http://schemas.openxmlformats.org/spreadsheetml/2006/main">
  <c r="A15" i="6" l="1"/>
  <c r="G19" i="5"/>
  <c r="G17" i="5"/>
  <c r="G12" i="5"/>
  <c r="G6" i="5"/>
  <c r="F20" i="5"/>
  <c r="E20" i="5"/>
  <c r="F18" i="5"/>
  <c r="E18" i="5"/>
  <c r="F13" i="5"/>
  <c r="E13" i="5"/>
  <c r="F7" i="5"/>
  <c r="E7" i="5"/>
  <c r="E15" i="15"/>
  <c r="E14" i="15"/>
  <c r="E13" i="15"/>
  <c r="I4" i="15"/>
  <c r="I5" i="15"/>
  <c r="I6" i="15"/>
  <c r="I7" i="15"/>
  <c r="I8" i="15"/>
  <c r="I9" i="15"/>
  <c r="I10" i="15"/>
  <c r="I11" i="15"/>
  <c r="I12" i="15"/>
  <c r="I3" i="15"/>
  <c r="H4" i="15"/>
  <c r="H5" i="15"/>
  <c r="H6" i="15"/>
  <c r="H7" i="15"/>
  <c r="H8" i="15"/>
  <c r="H9" i="15"/>
  <c r="H10" i="15"/>
  <c r="H11" i="15"/>
  <c r="H12" i="15"/>
  <c r="H3" i="15"/>
  <c r="H3" i="7" l="1"/>
  <c r="H4" i="7"/>
  <c r="H5" i="7"/>
  <c r="H6" i="7"/>
  <c r="H7" i="7"/>
  <c r="H8" i="7"/>
  <c r="H9" i="7"/>
  <c r="H10" i="7"/>
  <c r="H11" i="7"/>
  <c r="H12" i="7"/>
</calcChain>
</file>

<file path=xl/sharedStrings.xml><?xml version="1.0" encoding="utf-8"?>
<sst xmlns="http://schemas.openxmlformats.org/spreadsheetml/2006/main" count="265" uniqueCount="95">
  <si>
    <t>조건</t>
    <phoneticPr fontId="1" type="noConversion"/>
  </si>
  <si>
    <t>5월</t>
  </si>
  <si>
    <t>6월</t>
  </si>
  <si>
    <t>구분</t>
    <phoneticPr fontId="1" type="noConversion"/>
  </si>
  <si>
    <t>제조사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</si>
  <si>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</si>
  <si>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</si>
  <si>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</si>
  <si>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</si>
  <si>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순위</t>
    <phoneticPr fontId="2" type="noConversion"/>
  </si>
  <si>
    <t>비고</t>
    <phoneticPr fontId="2" type="noConversion"/>
  </si>
  <si>
    <t>드림밴드</t>
    <phoneticPr fontId="1" type="noConversion"/>
  </si>
  <si>
    <t>의약외품</t>
    <phoneticPr fontId="1" type="noConversion"/>
  </si>
  <si>
    <t>대일약품</t>
    <phoneticPr fontId="1" type="noConversion"/>
  </si>
  <si>
    <t>깨끗한 빨래세제</t>
    <phoneticPr fontId="1" type="noConversion"/>
  </si>
  <si>
    <t>세탁용품</t>
    <phoneticPr fontId="1" type="noConversion"/>
  </si>
  <si>
    <t>해피생활건강</t>
    <phoneticPr fontId="1" type="noConversion"/>
  </si>
  <si>
    <t>튼튼 칫솔</t>
    <phoneticPr fontId="1" type="noConversion"/>
  </si>
  <si>
    <t>구강용품</t>
    <phoneticPr fontId="1" type="noConversion"/>
  </si>
  <si>
    <t>하얀 표백제</t>
    <phoneticPr fontId="1" type="noConversion"/>
  </si>
  <si>
    <t>클린생활</t>
    <phoneticPr fontId="1" type="noConversion"/>
  </si>
  <si>
    <t>손세정제</t>
    <phoneticPr fontId="1" type="noConversion"/>
  </si>
  <si>
    <t>청결락스</t>
    <phoneticPr fontId="1" type="noConversion"/>
  </si>
  <si>
    <t>쿨 가글액</t>
    <phoneticPr fontId="1" type="noConversion"/>
  </si>
  <si>
    <t>쿨링시트</t>
    <phoneticPr fontId="1" type="noConversion"/>
  </si>
  <si>
    <t>향기솔솔 섬유유연제</t>
    <phoneticPr fontId="1" type="noConversion"/>
  </si>
  <si>
    <t>상쾌한 치약</t>
    <phoneticPr fontId="1" type="noConversion"/>
  </si>
  <si>
    <t>구분</t>
  </si>
  <si>
    <t>제조사</t>
  </si>
  <si>
    <t>3월</t>
  </si>
  <si>
    <t>4월</t>
  </si>
  <si>
    <t>드림밴드</t>
  </si>
  <si>
    <t>의약외품</t>
  </si>
  <si>
    <t>대일약품</t>
  </si>
  <si>
    <t>깨끗한 빨래세제</t>
  </si>
  <si>
    <t>세탁용품</t>
  </si>
  <si>
    <t>해피생활건강</t>
  </si>
  <si>
    <t>튼튼 칫솔</t>
  </si>
  <si>
    <t>구강용품</t>
  </si>
  <si>
    <t>하얀 표백제</t>
  </si>
  <si>
    <t>클린생활</t>
  </si>
  <si>
    <t>손세정제</t>
  </si>
  <si>
    <t>청결락스</t>
  </si>
  <si>
    <t>쿨 가글액</t>
  </si>
  <si>
    <t>쿨링시트</t>
  </si>
  <si>
    <t>향기솔솔 섬유유연제</t>
  </si>
  <si>
    <t>상쾌한 치약</t>
  </si>
  <si>
    <t>제품명</t>
  </si>
  <si>
    <t>제품명</t>
    <phoneticPr fontId="1" type="noConversion"/>
  </si>
  <si>
    <t>제품명</t>
    <phoneticPr fontId="1" type="noConversion"/>
  </si>
  <si>
    <t>제품명</t>
    <phoneticPr fontId="1" type="noConversion"/>
  </si>
  <si>
    <t>구분</t>
    <phoneticPr fontId="1" type="noConversion"/>
  </si>
  <si>
    <t>제조사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</si>
  <si>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</si>
  <si>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</si>
  <si>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</si>
  <si>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</si>
  <si>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6월의 최대값-최소값 차이</t>
    <phoneticPr fontId="1" type="noConversion"/>
  </si>
  <si>
    <t>판매량 합계</t>
    <phoneticPr fontId="1" type="noConversion"/>
  </si>
  <si>
    <t>구분이 '의약외품'인 3월의 평균</t>
    <phoneticPr fontId="1" type="noConversion"/>
  </si>
  <si>
    <t>5월이 15000 이상인 개수</t>
    <phoneticPr fontId="1" type="noConversion"/>
  </si>
  <si>
    <t>구강용품 평균</t>
  </si>
  <si>
    <t>세탁용품 평균</t>
  </si>
  <si>
    <t>의약외품 평균</t>
  </si>
  <si>
    <t>전체 평균</t>
  </si>
  <si>
    <t>구강용품 최대값</t>
  </si>
  <si>
    <t>세탁용품 최대값</t>
  </si>
  <si>
    <t>의약외품 최대값</t>
  </si>
  <si>
    <t>전체 최대값</t>
  </si>
  <si>
    <t>$G$4</t>
  </si>
  <si>
    <t>$G$6</t>
  </si>
  <si>
    <t>$G$8</t>
  </si>
  <si>
    <t>$G$11</t>
  </si>
  <si>
    <t>$H$4</t>
  </si>
  <si>
    <t>$H$6</t>
  </si>
  <si>
    <t>$H$8</t>
  </si>
  <si>
    <t>$H$11</t>
  </si>
  <si>
    <t>6월 판매량 증가</t>
  </si>
  <si>
    <t>만든 사람 김현우 날짜 2016-09-07</t>
  </si>
  <si>
    <t>6월 판매량 감소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</si>
  <si>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</si>
  <si>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</si>
  <si>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</si>
  <si>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</si>
  <si>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</si>
  <si>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</si>
  <si>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</si>
  <si>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전체 평균 : 4월</t>
  </si>
  <si>
    <t>평균 : 4월</t>
  </si>
  <si>
    <t>전체 평균 : 5월</t>
  </si>
  <si>
    <t>평균 : 5월</t>
  </si>
  <si>
    <t>전체 평균 : 6월</t>
  </si>
  <si>
    <t>평균 : 6월</t>
  </si>
  <si>
    <t>***</t>
  </si>
  <si>
    <t>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</si>
</sst>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#&quot;개&quot;"/>
    <numFmt numFmtId="179" formatCode="#&quot;위&quot;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돋움"/>
      <family val="3"/>
      <charset val="129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1" applyNumberFormat="1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0" fontId="7" fillId="3" borderId="8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176" fontId="0" fillId="5" borderId="0" xfId="0" applyNumberFormat="1" applyFill="1" applyBorder="1" applyAlignment="1">
      <alignment vertical="center"/>
    </xf>
    <xf numFmtId="0" fontId="11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right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백분율" xfId="1" builtinId="5"/>
    <cellStyle name="표준" xfId="0" builtinId="0"/>
  </cellStyles>
  <dxfs count="3">
    <dxf>
      <alignment horizontal="right" readingOrder="0"/>
    </dxf>
    <dxf>
      <numFmt numFmtId="176" formatCode="#,##0_ "/>
    </dxf>
    <dxf>
      <font>
        <b/>
        <i/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 sz="1600">
                <a:latin typeface="궁서체" panose="02030609000101010101" pitchFamily="17" charset="-127"/>
                <a:ea typeface="궁서체" panose="02030609000101010101" pitchFamily="17" charset="-127"/>
              </a:defRPr>
            </a:pPr>
            <a:r>
              <a:rPr lang="ko-KR" sz="1600">
                <a:latin typeface="궁서체" panose="02030609000101010101" pitchFamily="17" charset="-127"/>
                <a:ea typeface="궁서체" panose="02030609000101010101" pitchFamily="17" charset="-127"/>
              </a:rPr>
              <a:t>생활용품 판매현황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차트!$B$2</c:f>
              <c:strCache>
                <c:ptCount val="1"/>
                <c:pt idx="0">
                  <c:v>3월</c:v>
                </c:pt>
              </c:strCache>
            </c:strRef>
          </c:tx>
          <c:invertIfNegative val="0"/>
          <c:cat>
            <c:strRef>
              <c:f>차트!$A$3:$A$9</c:f>
              <c:strCache>
                <c:ptCount val="7"/>
                <c:pt idx="0">
                  <c:v>드림밴드</c:v>
                </c:pt>
                <c:pt idx="1">
                  <c:v>깨끗한 빨래세제</c:v>
                </c:pt>
                <c:pt idx="2">
                  <c:v>튼튼 칫솔</c:v>
                </c:pt>
                <c:pt idx="3">
                  <c:v>하얀 표백제</c:v>
                </c:pt>
                <c:pt idx="4">
                  <c:v>손세정제</c:v>
                </c:pt>
                <c:pt idx="5">
                  <c:v>청결락스</c:v>
                </c:pt>
                <c:pt idx="6">
                  <c:v>쿨 가글액</c:v>
                </c:pt>
              </c:strCache>
            </c:strRef>
          </c:cat>
          <c:val>
            <c:numRef>
              <c:f>차트!$B$3:$B$9</c:f>
              <c:numCache>
                <c:formatCode>#,##0_);[Red]\(#,##0\)</c:formatCode>
                <c:ptCount val="7"/>
                <c:pt idx="0">
                  <c:v>14400</c:v>
                </c:pt>
                <c:pt idx="1">
                  <c:v>13200</c:v>
                </c:pt>
                <c:pt idx="2">
                  <c:v>14700</c:v>
                </c:pt>
                <c:pt idx="3">
                  <c:v>12700</c:v>
                </c:pt>
                <c:pt idx="4">
                  <c:v>15900</c:v>
                </c:pt>
                <c:pt idx="5">
                  <c:v>14000</c:v>
                </c:pt>
                <c:pt idx="6">
                  <c:v>14900</c:v>
                </c:pt>
              </c:numCache>
            </c:numRef>
          </c:val>
        </c:ser>
        <c:ser>
          <c:idx val="1"/>
          <c:order val="1"/>
          <c:tx>
            <c:strRef>
              <c:f>차트!$C$2</c:f>
              <c:strCache>
                <c:ptCount val="1"/>
                <c:pt idx="0">
                  <c:v>4월</c:v>
                </c:pt>
              </c:strCache>
            </c:strRef>
          </c:tx>
          <c:invertIfNegative val="0"/>
          <c:cat>
            <c:strRef>
              <c:f>차트!$A$3:$A$9</c:f>
              <c:strCache>
                <c:ptCount val="7"/>
                <c:pt idx="0">
                  <c:v>드림밴드</c:v>
                </c:pt>
                <c:pt idx="1">
                  <c:v>깨끗한 빨래세제</c:v>
                </c:pt>
                <c:pt idx="2">
                  <c:v>튼튼 칫솔</c:v>
                </c:pt>
                <c:pt idx="3">
                  <c:v>하얀 표백제</c:v>
                </c:pt>
                <c:pt idx="4">
                  <c:v>손세정제</c:v>
                </c:pt>
                <c:pt idx="5">
                  <c:v>청결락스</c:v>
                </c:pt>
                <c:pt idx="6">
                  <c:v>쿨 가글액</c:v>
                </c:pt>
              </c:strCache>
            </c:strRef>
          </c:cat>
          <c:val>
            <c:numRef>
              <c:f>차트!$C$3:$C$9</c:f>
              <c:numCache>
                <c:formatCode>#,##0_);[Red]\(#,##0\)</c:formatCode>
                <c:ptCount val="7"/>
                <c:pt idx="0">
                  <c:v>14100</c:v>
                </c:pt>
                <c:pt idx="1">
                  <c:v>14200</c:v>
                </c:pt>
                <c:pt idx="2">
                  <c:v>14900</c:v>
                </c:pt>
                <c:pt idx="3">
                  <c:v>13500</c:v>
                </c:pt>
                <c:pt idx="4">
                  <c:v>15500</c:v>
                </c:pt>
                <c:pt idx="5">
                  <c:v>13900</c:v>
                </c:pt>
                <c:pt idx="6">
                  <c:v>13800</c:v>
                </c:pt>
              </c:numCache>
            </c:numRef>
          </c:val>
        </c:ser>
        <c:ser>
          <c:idx val="2"/>
          <c:order val="2"/>
          <c:tx>
            <c:strRef>
              <c:f>차트!$D$2</c:f>
              <c:strCache>
                <c:ptCount val="1"/>
                <c:pt idx="0">
                  <c:v>5월</c:v>
                </c:pt>
              </c:strCache>
            </c:strRef>
          </c:tx>
          <c:invertIfNegative val="0"/>
          <c:cat>
            <c:strRef>
              <c:f>차트!$A$3:$A$9</c:f>
              <c:strCache>
                <c:ptCount val="7"/>
                <c:pt idx="0">
                  <c:v>드림밴드</c:v>
                </c:pt>
                <c:pt idx="1">
                  <c:v>깨끗한 빨래세제</c:v>
                </c:pt>
                <c:pt idx="2">
                  <c:v>튼튼 칫솔</c:v>
                </c:pt>
                <c:pt idx="3">
                  <c:v>하얀 표백제</c:v>
                </c:pt>
                <c:pt idx="4">
                  <c:v>손세정제</c:v>
                </c:pt>
                <c:pt idx="5">
                  <c:v>청결락스</c:v>
                </c:pt>
                <c:pt idx="6">
                  <c:v>쿨 가글액</c:v>
                </c:pt>
              </c:strCache>
            </c:strRef>
          </c:cat>
          <c:val>
            <c:numRef>
              <c:f>차트!$D$3:$D$9</c:f>
              <c:numCache>
                <c:formatCode>#,##0_);[Red]\(#,##0\)</c:formatCode>
                <c:ptCount val="7"/>
                <c:pt idx="0">
                  <c:v>15400</c:v>
                </c:pt>
                <c:pt idx="1">
                  <c:v>13200</c:v>
                </c:pt>
                <c:pt idx="2">
                  <c:v>12700</c:v>
                </c:pt>
                <c:pt idx="3">
                  <c:v>10700</c:v>
                </c:pt>
                <c:pt idx="4">
                  <c:v>16900</c:v>
                </c:pt>
                <c:pt idx="5">
                  <c:v>14000</c:v>
                </c:pt>
                <c:pt idx="6">
                  <c:v>15900</c:v>
                </c:pt>
              </c:numCache>
            </c:numRef>
          </c:val>
        </c:ser>
        <c:ser>
          <c:idx val="3"/>
          <c:order val="3"/>
          <c:tx>
            <c:strRef>
              <c:f>차트!$E$2</c:f>
              <c:strCache>
                <c:ptCount val="1"/>
                <c:pt idx="0">
                  <c:v>6월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차트!$A$3:$A$9</c:f>
              <c:strCache>
                <c:ptCount val="7"/>
                <c:pt idx="0">
                  <c:v>드림밴드</c:v>
                </c:pt>
                <c:pt idx="1">
                  <c:v>깨끗한 빨래세제</c:v>
                </c:pt>
                <c:pt idx="2">
                  <c:v>튼튼 칫솔</c:v>
                </c:pt>
                <c:pt idx="3">
                  <c:v>하얀 표백제</c:v>
                </c:pt>
                <c:pt idx="4">
                  <c:v>손세정제</c:v>
                </c:pt>
                <c:pt idx="5">
                  <c:v>청결락스</c:v>
                </c:pt>
                <c:pt idx="6">
                  <c:v>쿨 가글액</c:v>
                </c:pt>
              </c:strCache>
            </c:strRef>
          </c:cat>
          <c:val>
            <c:numRef>
              <c:f>차트!$E$3:$E$9</c:f>
              <c:numCache>
                <c:formatCode>#,##0_);[Red]\(#,##0\)</c:formatCode>
                <c:ptCount val="7"/>
                <c:pt idx="0">
                  <c:v>13100</c:v>
                </c:pt>
                <c:pt idx="1">
                  <c:v>17900</c:v>
                </c:pt>
                <c:pt idx="2">
                  <c:v>19600</c:v>
                </c:pt>
                <c:pt idx="3">
                  <c:v>12500</c:v>
                </c:pt>
                <c:pt idx="4">
                  <c:v>16300</c:v>
                </c:pt>
                <c:pt idx="5">
                  <c:v>14600</c:v>
                </c:pt>
                <c:pt idx="6">
                  <c:v>13600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85408"/>
        <c:axId val="86386944"/>
      </c:barChart>
      <c:catAx>
        <c:axId val="86385408"/>
        <c:scaling>
          <c:orientation val="minMax"/>
        </c:scaling>
        <c:delete val="0"/>
        <c:axPos val="b"/>
        <c:majorTickMark val="out"/>
        <c:minorTickMark val="none"/>
        <c:tickLblPos val="nextTo"/>
        <c:crossAx val="86386944"/>
        <c:crosses val="autoZero"/>
        <c:auto val="1"/>
        <c:lblAlgn val="ctr"/>
        <c:lblOffset val="100"/>
        <c:noMultiLvlLbl val="0"/>
      </c:catAx>
      <c:valAx>
        <c:axId val="863869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86385408"/>
        <c:crosses val="autoZero"/>
        <c:crossBetween val="between"/>
      </c:valAx>
      <c:spPr>
        <a:gradFill flip="none" rotWithShape="1"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1"/>
          <a:tileRect/>
        </a:gradFill>
      </c:spPr>
    </c:plotArea>
    <c:legend>
      <c:legendPos val="b"/>
      <c:layout/>
      <c:overlay val="0"/>
    </c:legend>
    <c:plotVisOnly val="1"/>
    <c:dispBlanksAs val="gap"/>
    <c:showDLblsOverMax val="0"/>
  </c:chart>
  <c:spPr>
    <a:ln w="31750">
      <a:solidFill>
        <a:srgbClr val="7030A0"/>
      </a:solidFill>
      <a:prstDash val="sysDash"/>
    </a:ln>
  </c:spPr>
  <c:txPr>
    <a:bodyPr/>
    <a:lstStyle/>
    <a:p>
      <a:pPr>
        <a:defRPr sz="1100">
          <a:latin typeface="돋움체" panose="020B0609000101010101" pitchFamily="49" charset="-127"/>
          <a:ea typeface="돋움체" panose="020B0609000101010101" pitchFamily="49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28575</xdr:rowOff>
    </xdr:from>
    <xdr:to>
      <xdr:col>7</xdr:col>
      <xdr:colOff>714375</xdr:colOff>
      <xdr:row>0</xdr:row>
      <xdr:rowOff>981075</xdr:rowOff>
    </xdr:to>
    <xdr:sp macro="" textlink="">
      <xdr:nvSpPr>
        <xdr:cNvPr id="2" name="배지 1"/>
        <xdr:cNvSpPr/>
      </xdr:nvSpPr>
      <xdr:spPr>
        <a:xfrm>
          <a:off x="1647825" y="28575"/>
          <a:ext cx="6686550" cy="952500"/>
        </a:xfrm>
        <a:prstGeom prst="plaque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ko-KR" altLang="en-US" sz="2600" i="1">
              <a:latin typeface="궁서체" panose="02030609000101010101" pitchFamily="17" charset="-127"/>
              <a:ea typeface="궁서체" panose="02030609000101010101" pitchFamily="17" charset="-127"/>
            </a:rPr>
            <a:t>생활용품 판매현황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11</xdr:row>
      <xdr:rowOff>19049</xdr:rowOff>
    </xdr:from>
    <xdr:to>
      <xdr:col>7</xdr:col>
      <xdr:colOff>666749</xdr:colOff>
      <xdr:row>28</xdr:row>
      <xdr:rowOff>180974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김현우" refreshedDate="42620.666132754632" createdVersion="4" refreshedVersion="4" minRefreshableVersion="3" recordCount="10">
  <cacheSource type="worksheet">
    <worksheetSource ref="A2:G12" sheet="피벗테이블"/>
  </cacheSource>
  <cacheFields count="7">
    <cacheField name="제품명" numFmtId="0">
      <sharedItems/>
    </cacheField>
    <cacheField name="구분" numFmtId="0">
      <sharedItems count="3">
        <s v="의약외품"/>
        <s v="세탁용품"/>
        <s v="구강용품"/>
      </sharedItems>
    </cacheField>
    <cacheField name="제조사" numFmtId="0">
      <sharedItems count="3">
        <s v="대일약품"/>
        <s v="해피생활건강"/>
        <s v="클린생활"/>
      </sharedItems>
    </cacheField>
    <cacheField name="3월" numFmtId="0">
      <sharedItems containsSemiMixedTypes="0" containsString="0" containsNumber="1" containsInteger="1" minValue="12700" maxValue="16800"/>
    </cacheField>
    <cacheField name="4월" numFmtId="0">
      <sharedItems containsSemiMixedTypes="0" containsString="0" containsNumber="1" containsInteger="1" minValue="13500" maxValue="16400"/>
    </cacheField>
    <cacheField name="5월" numFmtId="0">
      <sharedItems containsSemiMixedTypes="0" containsString="0" containsNumber="1" containsInteger="1" minValue="10700" maxValue="16900"/>
    </cacheField>
    <cacheField name="6월" numFmtId="0">
      <sharedItems containsSemiMixedTypes="0" containsString="0" containsNumber="1" containsInteger="1" minValue="12500" maxValue="196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드림밴드"/>
    <x v="0"/>
    <x v="0"/>
    <n v="14400"/>
    <n v="14100"/>
    <n v="15400"/>
    <n v="13100"/>
  </r>
  <r>
    <s v="깨끗한 빨래세제"/>
    <x v="1"/>
    <x v="1"/>
    <n v="13200"/>
    <n v="14200"/>
    <n v="13200"/>
    <n v="17900"/>
  </r>
  <r>
    <s v="튼튼 칫솔"/>
    <x v="2"/>
    <x v="1"/>
    <n v="14700"/>
    <n v="14900"/>
    <n v="12700"/>
    <n v="19600"/>
  </r>
  <r>
    <s v="하얀 표백제"/>
    <x v="1"/>
    <x v="2"/>
    <n v="12700"/>
    <n v="13500"/>
    <n v="10700"/>
    <n v="12500"/>
  </r>
  <r>
    <s v="손세정제"/>
    <x v="0"/>
    <x v="2"/>
    <n v="15900"/>
    <n v="15500"/>
    <n v="16900"/>
    <n v="16300"/>
  </r>
  <r>
    <s v="청결락스"/>
    <x v="1"/>
    <x v="0"/>
    <n v="14000"/>
    <n v="13900"/>
    <n v="14000"/>
    <n v="14600"/>
  </r>
  <r>
    <s v="쿨 가글액"/>
    <x v="2"/>
    <x v="2"/>
    <n v="14900"/>
    <n v="13800"/>
    <n v="15900"/>
    <n v="13600"/>
  </r>
  <r>
    <s v="쿨링시트"/>
    <x v="0"/>
    <x v="0"/>
    <n v="15600"/>
    <n v="16400"/>
    <n v="13600"/>
    <n v="15400"/>
  </r>
  <r>
    <s v="향기솔솔 섬유유연제"/>
    <x v="1"/>
    <x v="1"/>
    <n v="14500"/>
    <n v="15600"/>
    <n v="13400"/>
    <n v="14700"/>
  </r>
  <r>
    <s v="상쾌한 치약"/>
    <x v="2"/>
    <x v="2"/>
    <n v="16800"/>
    <n v="16200"/>
    <n v="16800"/>
    <n v="182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3" cacheId="0" dataOnRows="1" applyNumberFormats="0" applyBorderFormats="0" applyFontFormats="0" applyPatternFormats="0" applyAlignmentFormats="0" applyWidthHeightFormats="1" dataCaption="값" missingCaption="***" updatedVersion="4" minRefreshableVersion="3" useAutoFormatting="1" colGrandTotals="0" itemPrintTitles="1" mergeItem="1" createdVersion="4" indent="0" compact="0" compactData="0" multipleFieldFilters="0">
  <location ref="A3:E13" firstHeaderRow="1" firstDataRow="2" firstDataCol="2"/>
  <pivotFields count="7">
    <pivotField compact="0" outline="0" showAll="0"/>
    <pivotField axis="axisRow" compact="0" outline="0" showAll="0">
      <items count="4">
        <item x="2"/>
        <item h="1" x="1"/>
        <item x="0"/>
        <item t="default"/>
      </items>
    </pivotField>
    <pivotField axis="axisCol" compact="0" outline="0" showAll="0">
      <items count="4">
        <item x="0"/>
        <item x="2"/>
        <item x="1"/>
        <item t="default"/>
      </items>
    </pivotField>
    <pivotField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1"/>
    <field x="-2"/>
  </rowFields>
  <rowItems count="9">
    <i>
      <x/>
      <x/>
    </i>
    <i r="1" i="1">
      <x v="1"/>
    </i>
    <i r="1" i="2">
      <x v="2"/>
    </i>
    <i>
      <x v="2"/>
      <x/>
    </i>
    <i r="1" i="1">
      <x v="1"/>
    </i>
    <i r="1" i="2">
      <x v="2"/>
    </i>
    <i t="grand">
      <x/>
    </i>
    <i t="grand" i="1">
      <x/>
    </i>
    <i t="grand" i="2">
      <x/>
    </i>
  </rowItems>
  <colFields count="1">
    <field x="2"/>
  </colFields>
  <colItems count="3">
    <i>
      <x/>
    </i>
    <i>
      <x v="1"/>
    </i>
    <i>
      <x v="2"/>
    </i>
  </colItems>
  <dataFields count="3">
    <dataField name="평균 : 4월" fld="4" subtotal="average" baseField="1" baseItem="0"/>
    <dataField name="평균 : 5월" fld="5" subtotal="average" baseField="1" baseItem="0"/>
    <dataField name="평균 : 6월" fld="6" subtotal="average" baseField="1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>
      <selection activeCell="J16" sqref="J16"/>
    </sheetView>
  </sheetViews>
  <sheetFormatPr defaultRowHeight="16.5" customHeight="1" x14ac:dyDescent="0.3"/>
  <cols>
    <col min="1" max="1" width="21.375" style="1" customWidth="1"/>
    <col min="2" max="2" width="13.625" style="1" customWidth="1"/>
    <col min="3" max="3" width="14.5" style="1" customWidth="1"/>
    <col min="4" max="7" width="12.625" style="1" customWidth="1"/>
    <col min="8" max="8" width="9.625" style="1" customWidth="1"/>
    <col min="9" max="9" width="12.625" style="1" customWidth="1"/>
    <col min="10" max="16384" width="9" style="1"/>
  </cols>
  <sheetData>
    <row r="1" spans="1:9" ht="80.099999999999994" customHeight="1" x14ac:dyDescent="0.3"/>
    <row r="2" spans="1:9" ht="18" customHeight="1" x14ac:dyDescent="0.3">
      <c r="A2" s="10" t="s">
        <v>48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0" t="s">
        <v>10</v>
      </c>
    </row>
    <row r="3" spans="1:9" ht="18" customHeight="1" x14ac:dyDescent="0.3">
      <c r="A3" s="2" t="s">
        <v>11</v>
      </c>
      <c r="B3" s="2" t="s">
        <v>12</v>
      </c>
      <c r="C3" s="2" t="s">
        <v>13</v>
      </c>
      <c r="D3" s="8">
        <v>14400</v>
      </c>
      <c r="E3" s="8">
        <v>14100</v>
      </c>
      <c r="F3" s="8">
        <v>15400</v>
      </c>
      <c r="G3" s="8">
        <v>13100</v>
      </c>
      <c r="H3" s="11">
        <f>RANK(E3,$E$3:$E$12)</f>
        <v>7</v>
      </c>
      <c r="I3" s="2" t="str">
        <f>IF(G3&gt;=15000,"히트상품","")</f>
        <v/>
      </c>
    </row>
    <row r="4" spans="1:9" ht="18" customHeight="1" x14ac:dyDescent="0.3">
      <c r="A4" s="2" t="s">
        <v>14</v>
      </c>
      <c r="B4" s="2" t="s">
        <v>15</v>
      </c>
      <c r="C4" s="2" t="s">
        <v>16</v>
      </c>
      <c r="D4" s="8">
        <v>13200</v>
      </c>
      <c r="E4" s="8">
        <v>14200</v>
      </c>
      <c r="F4" s="8">
        <v>13200</v>
      </c>
      <c r="G4" s="8">
        <v>17900</v>
      </c>
      <c r="H4" s="11">
        <f t="shared" ref="H4:H12" si="0">RANK(E4,$E$3:$E$12)</f>
        <v>6</v>
      </c>
      <c r="I4" s="2" t="str">
        <f t="shared" ref="I4:I12" si="1">IF(G4&gt;=15000,"히트상품","")</f>
        <v>히트상품</v>
      </c>
    </row>
    <row r="5" spans="1:9" ht="18" customHeight="1" x14ac:dyDescent="0.3">
      <c r="A5" s="2" t="s">
        <v>17</v>
      </c>
      <c r="B5" s="2" t="s">
        <v>18</v>
      </c>
      <c r="C5" s="2" t="s">
        <v>16</v>
      </c>
      <c r="D5" s="8">
        <v>14700</v>
      </c>
      <c r="E5" s="8">
        <v>14900</v>
      </c>
      <c r="F5" s="8">
        <v>12700</v>
      </c>
      <c r="G5" s="8">
        <v>19600</v>
      </c>
      <c r="H5" s="11">
        <f t="shared" si="0"/>
        <v>5</v>
      </c>
      <c r="I5" s="2" t="str">
        <f t="shared" si="1"/>
        <v>히트상품</v>
      </c>
    </row>
    <row r="6" spans="1:9" ht="18" customHeight="1" x14ac:dyDescent="0.3">
      <c r="A6" s="2" t="s">
        <v>19</v>
      </c>
      <c r="B6" s="2" t="s">
        <v>15</v>
      </c>
      <c r="C6" s="2" t="s">
        <v>20</v>
      </c>
      <c r="D6" s="8">
        <v>12700</v>
      </c>
      <c r="E6" s="8">
        <v>13500</v>
      </c>
      <c r="F6" s="8">
        <v>10700</v>
      </c>
      <c r="G6" s="8">
        <v>12500</v>
      </c>
      <c r="H6" s="11">
        <f t="shared" si="0"/>
        <v>10</v>
      </c>
      <c r="I6" s="2" t="str">
        <f t="shared" si="1"/>
        <v/>
      </c>
    </row>
    <row r="7" spans="1:9" ht="18" customHeight="1" x14ac:dyDescent="0.3">
      <c r="A7" s="2" t="s">
        <v>21</v>
      </c>
      <c r="B7" s="2" t="s">
        <v>12</v>
      </c>
      <c r="C7" s="2" t="s">
        <v>20</v>
      </c>
      <c r="D7" s="8">
        <v>15900</v>
      </c>
      <c r="E7" s="8">
        <v>15500</v>
      </c>
      <c r="F7" s="8">
        <v>16900</v>
      </c>
      <c r="G7" s="8">
        <v>16300</v>
      </c>
      <c r="H7" s="11">
        <f t="shared" si="0"/>
        <v>4</v>
      </c>
      <c r="I7" s="2" t="str">
        <f t="shared" si="1"/>
        <v>히트상품</v>
      </c>
    </row>
    <row r="8" spans="1:9" ht="18" customHeight="1" x14ac:dyDescent="0.3">
      <c r="A8" s="2" t="s">
        <v>22</v>
      </c>
      <c r="B8" s="2" t="s">
        <v>15</v>
      </c>
      <c r="C8" s="2" t="s">
        <v>13</v>
      </c>
      <c r="D8" s="8">
        <v>14000</v>
      </c>
      <c r="E8" s="8">
        <v>13900</v>
      </c>
      <c r="F8" s="8">
        <v>14000</v>
      </c>
      <c r="G8" s="8">
        <v>14600</v>
      </c>
      <c r="H8" s="11">
        <f t="shared" si="0"/>
        <v>8</v>
      </c>
      <c r="I8" s="2" t="str">
        <f t="shared" si="1"/>
        <v/>
      </c>
    </row>
    <row r="9" spans="1:9" ht="18" customHeight="1" x14ac:dyDescent="0.3">
      <c r="A9" s="2" t="s">
        <v>23</v>
      </c>
      <c r="B9" s="2" t="s">
        <v>18</v>
      </c>
      <c r="C9" s="2" t="s">
        <v>20</v>
      </c>
      <c r="D9" s="8">
        <v>14900</v>
      </c>
      <c r="E9" s="8">
        <v>13800</v>
      </c>
      <c r="F9" s="8">
        <v>15900</v>
      </c>
      <c r="G9" s="8">
        <v>13600</v>
      </c>
      <c r="H9" s="11">
        <f t="shared" si="0"/>
        <v>9</v>
      </c>
      <c r="I9" s="2" t="str">
        <f t="shared" si="1"/>
        <v/>
      </c>
    </row>
    <row r="10" spans="1:9" ht="18" customHeight="1" x14ac:dyDescent="0.3">
      <c r="A10" s="2" t="s">
        <v>24</v>
      </c>
      <c r="B10" s="2" t="s">
        <v>12</v>
      </c>
      <c r="C10" s="2" t="s">
        <v>13</v>
      </c>
      <c r="D10" s="8">
        <v>15600</v>
      </c>
      <c r="E10" s="8">
        <v>16400</v>
      </c>
      <c r="F10" s="8">
        <v>13600</v>
      </c>
      <c r="G10" s="8">
        <v>15400</v>
      </c>
      <c r="H10" s="11">
        <f t="shared" si="0"/>
        <v>1</v>
      </c>
      <c r="I10" s="2" t="str">
        <f t="shared" si="1"/>
        <v>히트상품</v>
      </c>
    </row>
    <row r="11" spans="1:9" ht="18" customHeight="1" x14ac:dyDescent="0.3">
      <c r="A11" s="2" t="s">
        <v>25</v>
      </c>
      <c r="B11" s="2" t="s">
        <v>15</v>
      </c>
      <c r="C11" s="2" t="s">
        <v>16</v>
      </c>
      <c r="D11" s="8">
        <v>14500</v>
      </c>
      <c r="E11" s="8">
        <v>15600</v>
      </c>
      <c r="F11" s="8">
        <v>13400</v>
      </c>
      <c r="G11" s="8">
        <v>14700</v>
      </c>
      <c r="H11" s="11">
        <f t="shared" si="0"/>
        <v>3</v>
      </c>
      <c r="I11" s="2" t="str">
        <f t="shared" si="1"/>
        <v/>
      </c>
    </row>
    <row r="12" spans="1:9" ht="18" customHeight="1" x14ac:dyDescent="0.3">
      <c r="A12" s="2" t="s">
        <v>26</v>
      </c>
      <c r="B12" s="2" t="s">
        <v>18</v>
      </c>
      <c r="C12" s="2" t="s">
        <v>20</v>
      </c>
      <c r="D12" s="8">
        <v>16800</v>
      </c>
      <c r="E12" s="8">
        <v>16200</v>
      </c>
      <c r="F12" s="8">
        <v>16800</v>
      </c>
      <c r="G12" s="8">
        <v>18200</v>
      </c>
      <c r="H12" s="11">
        <f t="shared" si="0"/>
        <v>2</v>
      </c>
      <c r="I12" s="2" t="str">
        <f t="shared" si="1"/>
        <v>히트상품</v>
      </c>
    </row>
    <row r="13" spans="1:9" ht="18" customHeight="1" x14ac:dyDescent="0.3">
      <c r="A13" s="39" t="s">
        <v>57</v>
      </c>
      <c r="B13" s="40"/>
      <c r="C13" s="40"/>
      <c r="D13" s="41"/>
      <c r="E13" s="36">
        <f>MAX(G3:G12)-MIN(G3:G12)</f>
        <v>7100</v>
      </c>
      <c r="F13" s="36"/>
      <c r="G13" s="36"/>
      <c r="H13" s="37"/>
      <c r="I13" s="37"/>
    </row>
    <row r="14" spans="1:9" ht="18" customHeight="1" x14ac:dyDescent="0.3">
      <c r="A14" s="39" t="s">
        <v>59</v>
      </c>
      <c r="B14" s="40"/>
      <c r="C14" s="40"/>
      <c r="D14" s="41"/>
      <c r="E14" s="36">
        <f>DAVERAGE(A2:I12,D2,B2:B3)</f>
        <v>15300</v>
      </c>
      <c r="F14" s="36"/>
      <c r="G14" s="36"/>
      <c r="H14" s="37"/>
      <c r="I14" s="37"/>
    </row>
    <row r="15" spans="1:9" ht="18" customHeight="1" x14ac:dyDescent="0.3">
      <c r="A15" s="39" t="s">
        <v>60</v>
      </c>
      <c r="B15" s="40"/>
      <c r="C15" s="40"/>
      <c r="D15" s="41"/>
      <c r="E15" s="38">
        <f>COUNTIF(F3:F12,"&gt;=15000")</f>
        <v>4</v>
      </c>
      <c r="F15" s="38"/>
      <c r="G15" s="38"/>
      <c r="H15" s="37"/>
      <c r="I15" s="37"/>
    </row>
  </sheetData>
  <mergeCells count="7">
    <mergeCell ref="E13:G13"/>
    <mergeCell ref="H13:I15"/>
    <mergeCell ref="E14:G14"/>
    <mergeCell ref="E15:G15"/>
    <mergeCell ref="A13:D13"/>
    <mergeCell ref="A14:D14"/>
    <mergeCell ref="A15:D15"/>
  </mergeCells>
  <phoneticPr fontId="1" type="noConversion"/>
  <conditionalFormatting sqref="A3:I12">
    <cfRule type="expression" dxfId="2" priority="1">
      <formula>$B3="세탁용품"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zoomScaleNormal="100" workbookViewId="0">
      <selection activeCell="I3" sqref="I3"/>
    </sheetView>
  </sheetViews>
  <sheetFormatPr defaultRowHeight="16.5" customHeight="1" outlineLevelRow="3" outlineLevelCol="1" x14ac:dyDescent="0.3"/>
  <cols>
    <col min="1" max="1" width="21.75" style="1" customWidth="1"/>
    <col min="2" max="2" width="21.125" style="1" customWidth="1"/>
    <col min="3" max="3" width="19.125" style="1" customWidth="1"/>
    <col min="4" max="7" width="12.625" style="1" customWidth="1" outlineLevel="1"/>
    <col min="8" max="16384" width="9" style="1"/>
  </cols>
  <sheetData>
    <row r="2" spans="1:7" ht="16.5" customHeight="1" x14ac:dyDescent="0.3">
      <c r="A2" s="10" t="s">
        <v>47</v>
      </c>
      <c r="B2" s="10" t="s">
        <v>27</v>
      </c>
      <c r="C2" s="10" t="s">
        <v>28</v>
      </c>
      <c r="D2" s="10" t="s">
        <v>29</v>
      </c>
      <c r="E2" s="10" t="s">
        <v>30</v>
      </c>
      <c r="F2" s="10" t="s">
        <v>1</v>
      </c>
      <c r="G2" s="10" t="s">
        <v>2</v>
      </c>
    </row>
    <row r="3" spans="1:7" ht="16.5" customHeight="1" outlineLevel="3" x14ac:dyDescent="0.3">
      <c r="A3" s="2" t="s">
        <v>37</v>
      </c>
      <c r="B3" s="2" t="s">
        <v>38</v>
      </c>
      <c r="C3" s="2" t="s">
        <v>36</v>
      </c>
      <c r="D3" s="9">
        <v>14700</v>
      </c>
      <c r="E3" s="4">
        <v>14900</v>
      </c>
      <c r="F3" s="4">
        <v>12700</v>
      </c>
      <c r="G3" s="4">
        <v>19600</v>
      </c>
    </row>
    <row r="4" spans="1:7" ht="16.5" customHeight="1" outlineLevel="3" x14ac:dyDescent="0.3">
      <c r="A4" s="2" t="s">
        <v>43</v>
      </c>
      <c r="B4" s="2" t="s">
        <v>38</v>
      </c>
      <c r="C4" s="2" t="s">
        <v>40</v>
      </c>
      <c r="D4" s="9">
        <v>14900</v>
      </c>
      <c r="E4" s="4">
        <v>13800</v>
      </c>
      <c r="F4" s="4">
        <v>15900</v>
      </c>
      <c r="G4" s="4">
        <v>13600</v>
      </c>
    </row>
    <row r="5" spans="1:7" ht="16.5" customHeight="1" outlineLevel="3" x14ac:dyDescent="0.3">
      <c r="A5" s="2" t="s">
        <v>46</v>
      </c>
      <c r="B5" s="2" t="s">
        <v>38</v>
      </c>
      <c r="C5" s="2" t="s">
        <v>40</v>
      </c>
      <c r="D5" s="9">
        <v>16800</v>
      </c>
      <c r="E5" s="4">
        <v>16200</v>
      </c>
      <c r="F5" s="4">
        <v>16800</v>
      </c>
      <c r="G5" s="4">
        <v>18200</v>
      </c>
    </row>
    <row r="6" spans="1:7" ht="16.5" customHeight="1" outlineLevel="2" x14ac:dyDescent="0.3">
      <c r="A6" s="2"/>
      <c r="B6" s="12" t="s">
        <v>65</v>
      </c>
      <c r="C6" s="2"/>
      <c r="D6" s="9"/>
      <c r="E6" s="4"/>
      <c r="F6" s="4"/>
      <c r="G6" s="4">
        <f>SUBTOTAL(4,G3:G5)</f>
        <v>19600</v>
      </c>
    </row>
    <row r="7" spans="1:7" ht="16.5" customHeight="1" outlineLevel="1" x14ac:dyDescent="0.3">
      <c r="A7" s="2"/>
      <c r="B7" s="12" t="s">
        <v>61</v>
      </c>
      <c r="C7" s="2"/>
      <c r="D7" s="9"/>
      <c r="E7" s="4">
        <f>SUBTOTAL(1,E3:E5)</f>
        <v>14966.666666666666</v>
      </c>
      <c r="F7" s="4">
        <f>SUBTOTAL(1,F3:F5)</f>
        <v>15133.333333333334</v>
      </c>
      <c r="G7" s="4"/>
    </row>
    <row r="8" spans="1:7" ht="16.5" customHeight="1" outlineLevel="3" x14ac:dyDescent="0.3">
      <c r="A8" s="2" t="s">
        <v>34</v>
      </c>
      <c r="B8" s="2" t="s">
        <v>35</v>
      </c>
      <c r="C8" s="2" t="s">
        <v>36</v>
      </c>
      <c r="D8" s="9">
        <v>13200</v>
      </c>
      <c r="E8" s="4">
        <v>14200</v>
      </c>
      <c r="F8" s="4">
        <v>13200</v>
      </c>
      <c r="G8" s="4">
        <v>17900</v>
      </c>
    </row>
    <row r="9" spans="1:7" ht="16.5" customHeight="1" outlineLevel="3" x14ac:dyDescent="0.3">
      <c r="A9" s="2" t="s">
        <v>39</v>
      </c>
      <c r="B9" s="2" t="s">
        <v>35</v>
      </c>
      <c r="C9" s="2" t="s">
        <v>40</v>
      </c>
      <c r="D9" s="9">
        <v>12700</v>
      </c>
      <c r="E9" s="4">
        <v>13500</v>
      </c>
      <c r="F9" s="4">
        <v>10700</v>
      </c>
      <c r="G9" s="4">
        <v>12500</v>
      </c>
    </row>
    <row r="10" spans="1:7" ht="16.5" customHeight="1" outlineLevel="3" x14ac:dyDescent="0.3">
      <c r="A10" s="2" t="s">
        <v>42</v>
      </c>
      <c r="B10" s="2" t="s">
        <v>35</v>
      </c>
      <c r="C10" s="2" t="s">
        <v>33</v>
      </c>
      <c r="D10" s="9">
        <v>14000</v>
      </c>
      <c r="E10" s="4">
        <v>13900</v>
      </c>
      <c r="F10" s="4">
        <v>14000</v>
      </c>
      <c r="G10" s="4">
        <v>14600</v>
      </c>
    </row>
    <row r="11" spans="1:7" ht="16.5" customHeight="1" outlineLevel="3" x14ac:dyDescent="0.3">
      <c r="A11" s="2" t="s">
        <v>45</v>
      </c>
      <c r="B11" s="2" t="s">
        <v>35</v>
      </c>
      <c r="C11" s="2" t="s">
        <v>36</v>
      </c>
      <c r="D11" s="9">
        <v>14500</v>
      </c>
      <c r="E11" s="4">
        <v>15600</v>
      </c>
      <c r="F11" s="4">
        <v>13400</v>
      </c>
      <c r="G11" s="4">
        <v>14700</v>
      </c>
    </row>
    <row r="12" spans="1:7" ht="16.5" customHeight="1" outlineLevel="2" x14ac:dyDescent="0.3">
      <c r="A12" s="2"/>
      <c r="B12" s="12" t="s">
        <v>66</v>
      </c>
      <c r="C12" s="2"/>
      <c r="D12" s="9"/>
      <c r="E12" s="4"/>
      <c r="F12" s="4"/>
      <c r="G12" s="4">
        <f>SUBTOTAL(4,G8:G11)</f>
        <v>17900</v>
      </c>
    </row>
    <row r="13" spans="1:7" ht="16.5" customHeight="1" outlineLevel="1" x14ac:dyDescent="0.3">
      <c r="A13" s="2"/>
      <c r="B13" s="12" t="s">
        <v>62</v>
      </c>
      <c r="C13" s="2"/>
      <c r="D13" s="9"/>
      <c r="E13" s="4">
        <f>SUBTOTAL(1,E8:E11)</f>
        <v>14300</v>
      </c>
      <c r="F13" s="4">
        <f>SUBTOTAL(1,F8:F11)</f>
        <v>12825</v>
      </c>
      <c r="G13" s="4"/>
    </row>
    <row r="14" spans="1:7" ht="16.5" customHeight="1" outlineLevel="3" x14ac:dyDescent="0.3">
      <c r="A14" s="2" t="s">
        <v>31</v>
      </c>
      <c r="B14" s="2" t="s">
        <v>32</v>
      </c>
      <c r="C14" s="2" t="s">
        <v>33</v>
      </c>
      <c r="D14" s="9">
        <v>14400</v>
      </c>
      <c r="E14" s="4">
        <v>14100</v>
      </c>
      <c r="F14" s="4">
        <v>15400</v>
      </c>
      <c r="G14" s="4">
        <v>13100</v>
      </c>
    </row>
    <row r="15" spans="1:7" ht="16.5" customHeight="1" outlineLevel="3" x14ac:dyDescent="0.3">
      <c r="A15" s="2" t="s">
        <v>41</v>
      </c>
      <c r="B15" s="2" t="s">
        <v>32</v>
      </c>
      <c r="C15" s="2" t="s">
        <v>40</v>
      </c>
      <c r="D15" s="9">
        <v>15900</v>
      </c>
      <c r="E15" s="4">
        <v>15500</v>
      </c>
      <c r="F15" s="4">
        <v>16900</v>
      </c>
      <c r="G15" s="4">
        <v>16300</v>
      </c>
    </row>
    <row r="16" spans="1:7" ht="16.5" customHeight="1" outlineLevel="3" x14ac:dyDescent="0.3">
      <c r="A16" s="2" t="s">
        <v>44</v>
      </c>
      <c r="B16" s="2" t="s">
        <v>32</v>
      </c>
      <c r="C16" s="2" t="s">
        <v>33</v>
      </c>
      <c r="D16" s="9">
        <v>15600</v>
      </c>
      <c r="E16" s="4">
        <v>16400</v>
      </c>
      <c r="F16" s="4">
        <v>13600</v>
      </c>
      <c r="G16" s="4">
        <v>15400</v>
      </c>
    </row>
    <row r="17" spans="1:7" ht="16.5" customHeight="1" outlineLevel="2" x14ac:dyDescent="0.3">
      <c r="A17" s="13"/>
      <c r="B17" s="14" t="s">
        <v>67</v>
      </c>
      <c r="C17" s="13"/>
      <c r="D17" s="15"/>
      <c r="E17" s="16"/>
      <c r="F17" s="16"/>
      <c r="G17" s="16">
        <f>SUBTOTAL(4,G14:G16)</f>
        <v>16300</v>
      </c>
    </row>
    <row r="18" spans="1:7" ht="16.5" customHeight="1" outlineLevel="1" x14ac:dyDescent="0.3">
      <c r="A18" s="13"/>
      <c r="B18" s="14" t="s">
        <v>63</v>
      </c>
      <c r="C18" s="13"/>
      <c r="D18" s="15"/>
      <c r="E18" s="16">
        <f>SUBTOTAL(1,E14:E16)</f>
        <v>15333.333333333334</v>
      </c>
      <c r="F18" s="16">
        <f>SUBTOTAL(1,F14:F16)</f>
        <v>15300</v>
      </c>
      <c r="G18" s="16"/>
    </row>
    <row r="19" spans="1:7" ht="16.5" customHeight="1" x14ac:dyDescent="0.3">
      <c r="A19" s="13"/>
      <c r="B19" s="14" t="s">
        <v>68</v>
      </c>
      <c r="C19" s="13"/>
      <c r="D19" s="15"/>
      <c r="E19" s="16"/>
      <c r="F19" s="16"/>
      <c r="G19" s="16">
        <f>SUBTOTAL(4,G3:G16)</f>
        <v>19600</v>
      </c>
    </row>
    <row r="20" spans="1:7" ht="16.5" customHeight="1" x14ac:dyDescent="0.3">
      <c r="A20" s="13"/>
      <c r="B20" s="14" t="s">
        <v>64</v>
      </c>
      <c r="C20" s="13"/>
      <c r="D20" s="15"/>
      <c r="E20" s="16">
        <f>SUBTOTAL(1,E3:E16)</f>
        <v>14810</v>
      </c>
      <c r="F20" s="16">
        <f>SUBTOTAL(1,F3:F16)</f>
        <v>14260</v>
      </c>
      <c r="G20" s="16"/>
    </row>
  </sheetData>
  <sortState ref="A3:G12">
    <sortCondition ref="B2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zoomScaleNormal="100" workbookViewId="0">
      <selection activeCell="H22" sqref="H22"/>
    </sheetView>
  </sheetViews>
  <sheetFormatPr defaultRowHeight="16.5" customHeight="1" x14ac:dyDescent="0.3"/>
  <cols>
    <col min="1" max="1" width="18.625" style="1" customWidth="1"/>
    <col min="2" max="2" width="15.625" style="1" customWidth="1"/>
    <col min="3" max="7" width="12.625" style="1" customWidth="1"/>
    <col min="8" max="16384" width="9" style="1"/>
  </cols>
  <sheetData>
    <row r="2" spans="1:7" ht="16.5" customHeight="1" x14ac:dyDescent="0.3">
      <c r="A2" s="10" t="s">
        <v>49</v>
      </c>
      <c r="B2" s="10" t="s">
        <v>27</v>
      </c>
      <c r="C2" s="10" t="s">
        <v>28</v>
      </c>
      <c r="D2" s="10" t="s">
        <v>29</v>
      </c>
      <c r="E2" s="10" t="s">
        <v>30</v>
      </c>
      <c r="F2" s="10" t="s">
        <v>1</v>
      </c>
      <c r="G2" s="10" t="s">
        <v>2</v>
      </c>
    </row>
    <row r="3" spans="1:7" ht="16.5" customHeight="1" x14ac:dyDescent="0.3">
      <c r="A3" s="2" t="s">
        <v>31</v>
      </c>
      <c r="B3" s="2" t="s">
        <v>32</v>
      </c>
      <c r="C3" s="2" t="s">
        <v>33</v>
      </c>
      <c r="D3" s="9">
        <v>14400</v>
      </c>
      <c r="E3" s="4">
        <v>14100</v>
      </c>
      <c r="F3" s="4">
        <v>15400</v>
      </c>
      <c r="G3" s="4">
        <v>13100</v>
      </c>
    </row>
    <row r="4" spans="1:7" ht="16.5" customHeight="1" x14ac:dyDescent="0.3">
      <c r="A4" s="2" t="s">
        <v>34</v>
      </c>
      <c r="B4" s="2" t="s">
        <v>35</v>
      </c>
      <c r="C4" s="2" t="s">
        <v>36</v>
      </c>
      <c r="D4" s="9">
        <v>13200</v>
      </c>
      <c r="E4" s="4">
        <v>14200</v>
      </c>
      <c r="F4" s="4">
        <v>13200</v>
      </c>
      <c r="G4" s="4">
        <v>17900</v>
      </c>
    </row>
    <row r="5" spans="1:7" ht="16.5" customHeight="1" x14ac:dyDescent="0.3">
      <c r="A5" s="2" t="s">
        <v>37</v>
      </c>
      <c r="B5" s="2" t="s">
        <v>38</v>
      </c>
      <c r="C5" s="2" t="s">
        <v>36</v>
      </c>
      <c r="D5" s="9">
        <v>14700</v>
      </c>
      <c r="E5" s="4">
        <v>14900</v>
      </c>
      <c r="F5" s="4">
        <v>12700</v>
      </c>
      <c r="G5" s="4">
        <v>19600</v>
      </c>
    </row>
    <row r="6" spans="1:7" ht="16.5" customHeight="1" x14ac:dyDescent="0.3">
      <c r="A6" s="2" t="s">
        <v>39</v>
      </c>
      <c r="B6" s="2" t="s">
        <v>35</v>
      </c>
      <c r="C6" s="2" t="s">
        <v>40</v>
      </c>
      <c r="D6" s="9">
        <v>12700</v>
      </c>
      <c r="E6" s="4">
        <v>13500</v>
      </c>
      <c r="F6" s="4">
        <v>10700</v>
      </c>
      <c r="G6" s="4">
        <v>12500</v>
      </c>
    </row>
    <row r="7" spans="1:7" ht="16.5" customHeight="1" x14ac:dyDescent="0.3">
      <c r="A7" s="2" t="s">
        <v>41</v>
      </c>
      <c r="B7" s="2" t="s">
        <v>32</v>
      </c>
      <c r="C7" s="2" t="s">
        <v>40</v>
      </c>
      <c r="D7" s="9">
        <v>15900</v>
      </c>
      <c r="E7" s="4">
        <v>15500</v>
      </c>
      <c r="F7" s="4">
        <v>16900</v>
      </c>
      <c r="G7" s="4">
        <v>16300</v>
      </c>
    </row>
    <row r="8" spans="1:7" ht="16.5" customHeight="1" x14ac:dyDescent="0.3">
      <c r="A8" s="2" t="s">
        <v>42</v>
      </c>
      <c r="B8" s="2" t="s">
        <v>35</v>
      </c>
      <c r="C8" s="2" t="s">
        <v>33</v>
      </c>
      <c r="D8" s="9">
        <v>14000</v>
      </c>
      <c r="E8" s="4">
        <v>13900</v>
      </c>
      <c r="F8" s="4">
        <v>14000</v>
      </c>
      <c r="G8" s="4">
        <v>14600</v>
      </c>
    </row>
    <row r="9" spans="1:7" ht="16.5" customHeight="1" x14ac:dyDescent="0.3">
      <c r="A9" s="2" t="s">
        <v>43</v>
      </c>
      <c r="B9" s="2" t="s">
        <v>38</v>
      </c>
      <c r="C9" s="2" t="s">
        <v>40</v>
      </c>
      <c r="D9" s="9">
        <v>14900</v>
      </c>
      <c r="E9" s="4">
        <v>13800</v>
      </c>
      <c r="F9" s="4">
        <v>15900</v>
      </c>
      <c r="G9" s="4">
        <v>13600</v>
      </c>
    </row>
    <row r="10" spans="1:7" ht="16.5" customHeight="1" x14ac:dyDescent="0.3">
      <c r="A10" s="2" t="s">
        <v>44</v>
      </c>
      <c r="B10" s="2" t="s">
        <v>32</v>
      </c>
      <c r="C10" s="2" t="s">
        <v>33</v>
      </c>
      <c r="D10" s="9">
        <v>15600</v>
      </c>
      <c r="E10" s="4">
        <v>16400</v>
      </c>
      <c r="F10" s="4">
        <v>13600</v>
      </c>
      <c r="G10" s="4">
        <v>15400</v>
      </c>
    </row>
    <row r="11" spans="1:7" ht="16.5" customHeight="1" x14ac:dyDescent="0.3">
      <c r="A11" s="2" t="s">
        <v>45</v>
      </c>
      <c r="B11" s="2" t="s">
        <v>35</v>
      </c>
      <c r="C11" s="2" t="s">
        <v>36</v>
      </c>
      <c r="D11" s="9">
        <v>14500</v>
      </c>
      <c r="E11" s="4">
        <v>15600</v>
      </c>
      <c r="F11" s="4">
        <v>13400</v>
      </c>
      <c r="G11" s="4">
        <v>14700</v>
      </c>
    </row>
    <row r="12" spans="1:7" ht="16.5" customHeight="1" x14ac:dyDescent="0.3">
      <c r="A12" s="2" t="s">
        <v>46</v>
      </c>
      <c r="B12" s="2" t="s">
        <v>38</v>
      </c>
      <c r="C12" s="2" t="s">
        <v>40</v>
      </c>
      <c r="D12" s="9">
        <v>16800</v>
      </c>
      <c r="E12" s="4">
        <v>16200</v>
      </c>
      <c r="F12" s="4">
        <v>16800</v>
      </c>
      <c r="G12" s="4">
        <v>18200</v>
      </c>
    </row>
    <row r="14" spans="1:7" ht="16.5" customHeight="1" x14ac:dyDescent="0.3">
      <c r="A14" s="10" t="s">
        <v>0</v>
      </c>
    </row>
    <row r="15" spans="1:7" ht="16.5" customHeight="1" x14ac:dyDescent="0.3">
      <c r="A15" s="5" t="b">
        <f>AND(B3="세탁용품",D3&gt;=13000)</f>
        <v>0</v>
      </c>
    </row>
    <row r="18" spans="1:5" ht="16.5" customHeight="1" x14ac:dyDescent="0.3">
      <c r="A18" s="10" t="s">
        <v>49</v>
      </c>
      <c r="B18" s="10" t="s">
        <v>28</v>
      </c>
      <c r="C18" s="10" t="s">
        <v>30</v>
      </c>
      <c r="D18" s="10" t="s">
        <v>1</v>
      </c>
      <c r="E18" s="10" t="s">
        <v>2</v>
      </c>
    </row>
    <row r="19" spans="1:5" ht="16.5" customHeight="1" x14ac:dyDescent="0.3">
      <c r="A19" s="2" t="s">
        <v>34</v>
      </c>
      <c r="B19" s="2" t="s">
        <v>36</v>
      </c>
      <c r="C19" s="4">
        <v>14200</v>
      </c>
      <c r="D19" s="4">
        <v>13200</v>
      </c>
      <c r="E19" s="4">
        <v>17900</v>
      </c>
    </row>
    <row r="20" spans="1:5" ht="16.5" customHeight="1" x14ac:dyDescent="0.3">
      <c r="A20" s="2" t="s">
        <v>42</v>
      </c>
      <c r="B20" s="2" t="s">
        <v>33</v>
      </c>
      <c r="C20" s="4">
        <v>13900</v>
      </c>
      <c r="D20" s="4">
        <v>14000</v>
      </c>
      <c r="E20" s="4">
        <v>14600</v>
      </c>
    </row>
    <row r="21" spans="1:5" ht="16.5" customHeight="1" x14ac:dyDescent="0.3">
      <c r="A21" s="2" t="s">
        <v>45</v>
      </c>
      <c r="B21" s="2" t="s">
        <v>36</v>
      </c>
      <c r="C21" s="4">
        <v>15600</v>
      </c>
      <c r="D21" s="4">
        <v>13400</v>
      </c>
      <c r="E21" s="4">
        <v>14700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7"/>
  <sheetViews>
    <sheetView showGridLines="0" workbookViewId="0"/>
  </sheetViews>
  <sheetFormatPr defaultRowHeight="16.5" outlineLevelRow="1" outlineLevelCol="1" x14ac:dyDescent="0.3"/>
  <cols>
    <col min="3" max="3" width="6.875" customWidth="1"/>
    <col min="4" max="6" width="15.5" bestFit="1" customWidth="1" outlineLevel="1"/>
  </cols>
  <sheetData>
    <row r="1" spans="2:6" ht="17.25" thickBot="1" x14ac:dyDescent="0.35"/>
    <row r="2" spans="2:6" x14ac:dyDescent="0.3">
      <c r="B2" s="21" t="s">
        <v>80</v>
      </c>
      <c r="C2" s="22"/>
      <c r="D2" s="28"/>
      <c r="E2" s="28"/>
      <c r="F2" s="28"/>
    </row>
    <row r="3" spans="2:6" collapsed="1" x14ac:dyDescent="0.3">
      <c r="B3" s="20"/>
      <c r="C3" s="20"/>
      <c r="D3" s="29" t="s">
        <v>82</v>
      </c>
      <c r="E3" s="29" t="s">
        <v>77</v>
      </c>
      <c r="F3" s="29" t="s">
        <v>79</v>
      </c>
    </row>
    <row r="4" spans="2:6" ht="27" hidden="1" outlineLevel="1" x14ac:dyDescent="0.3">
      <c r="B4" s="24"/>
      <c r="C4" s="24"/>
      <c r="D4" s="17"/>
      <c r="E4" s="31" t="s">
        <v>78</v>
      </c>
      <c r="F4" s="31" t="s">
        <v>78</v>
      </c>
    </row>
    <row r="5" spans="2:6" x14ac:dyDescent="0.3">
      <c r="B5" s="25" t="s">
        <v>81</v>
      </c>
      <c r="C5" s="26"/>
      <c r="D5" s="23"/>
      <c r="E5" s="23"/>
      <c r="F5" s="23"/>
    </row>
    <row r="6" spans="2:6" outlineLevel="1" x14ac:dyDescent="0.3">
      <c r="B6" s="24"/>
      <c r="C6" s="24" t="s">
        <v>69</v>
      </c>
      <c r="D6" s="18">
        <v>17900</v>
      </c>
      <c r="E6" s="30">
        <v>20900</v>
      </c>
      <c r="F6" s="30">
        <v>14900</v>
      </c>
    </row>
    <row r="7" spans="2:6" outlineLevel="1" x14ac:dyDescent="0.3">
      <c r="B7" s="24"/>
      <c r="C7" s="24" t="s">
        <v>70</v>
      </c>
      <c r="D7" s="18">
        <v>12500</v>
      </c>
      <c r="E7" s="30">
        <v>15500</v>
      </c>
      <c r="F7" s="30">
        <v>9500</v>
      </c>
    </row>
    <row r="8" spans="2:6" outlineLevel="1" x14ac:dyDescent="0.3">
      <c r="B8" s="24"/>
      <c r="C8" s="24" t="s">
        <v>71</v>
      </c>
      <c r="D8" s="18">
        <v>14600</v>
      </c>
      <c r="E8" s="30">
        <v>17600</v>
      </c>
      <c r="F8" s="30">
        <v>11600</v>
      </c>
    </row>
    <row r="9" spans="2:6" outlineLevel="1" x14ac:dyDescent="0.3">
      <c r="B9" s="24"/>
      <c r="C9" s="24" t="s">
        <v>72</v>
      </c>
      <c r="D9" s="18">
        <v>14700</v>
      </c>
      <c r="E9" s="30">
        <v>17700</v>
      </c>
      <c r="F9" s="30">
        <v>11700</v>
      </c>
    </row>
    <row r="10" spans="2:6" x14ac:dyDescent="0.3">
      <c r="B10" s="25" t="s">
        <v>83</v>
      </c>
      <c r="C10" s="26"/>
      <c r="D10" s="23"/>
      <c r="E10" s="23"/>
      <c r="F10" s="23"/>
    </row>
    <row r="11" spans="2:6" outlineLevel="1" x14ac:dyDescent="0.3">
      <c r="B11" s="24"/>
      <c r="C11" s="24" t="s">
        <v>73</v>
      </c>
      <c r="D11" s="18">
        <v>58500</v>
      </c>
      <c r="E11" s="18">
        <v>61500</v>
      </c>
      <c r="F11" s="18">
        <v>55500</v>
      </c>
    </row>
    <row r="12" spans="2:6" outlineLevel="1" x14ac:dyDescent="0.3">
      <c r="B12" s="24"/>
      <c r="C12" s="24" t="s">
        <v>74</v>
      </c>
      <c r="D12" s="18">
        <v>49400</v>
      </c>
      <c r="E12" s="18">
        <v>52400</v>
      </c>
      <c r="F12" s="18">
        <v>46400</v>
      </c>
    </row>
    <row r="13" spans="2:6" outlineLevel="1" x14ac:dyDescent="0.3">
      <c r="B13" s="24"/>
      <c r="C13" s="24" t="s">
        <v>75</v>
      </c>
      <c r="D13" s="18">
        <v>56500</v>
      </c>
      <c r="E13" s="18">
        <v>59500</v>
      </c>
      <c r="F13" s="18">
        <v>53500</v>
      </c>
    </row>
    <row r="14" spans="2:6" ht="17.25" outlineLevel="1" thickBot="1" x14ac:dyDescent="0.35">
      <c r="B14" s="27"/>
      <c r="C14" s="27" t="s">
        <v>76</v>
      </c>
      <c r="D14" s="19">
        <v>58200</v>
      </c>
      <c r="E14" s="19">
        <v>61200</v>
      </c>
      <c r="F14" s="19">
        <v>55200</v>
      </c>
    </row>
    <row r="15" spans="2:6" x14ac:dyDescent="0.3">
      <c r="B15" t="s">
        <v>84</v>
      </c>
    </row>
    <row r="16" spans="2:6" x14ac:dyDescent="0.3">
      <c r="B16" t="s">
        <v>85</v>
      </c>
    </row>
    <row r="17" spans="2:2" x14ac:dyDescent="0.3">
      <c r="B17" t="s">
        <v>86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zoomScaleNormal="100" workbookViewId="0">
      <selection activeCell="H4" sqref="H4"/>
    </sheetView>
  </sheetViews>
  <sheetFormatPr defaultRowHeight="16.5" customHeight="1" x14ac:dyDescent="0.3"/>
  <cols>
    <col min="1" max="1" width="18.625" style="1" customWidth="1"/>
    <col min="2" max="2" width="15.625" style="1" customWidth="1"/>
    <col min="3" max="7" width="12.625" style="1" customWidth="1"/>
    <col min="8" max="8" width="15.5" style="1" customWidth="1"/>
    <col min="9" max="16384" width="9" style="1"/>
  </cols>
  <sheetData>
    <row r="2" spans="1:8" ht="16.5" customHeight="1" x14ac:dyDescent="0.3">
      <c r="A2" s="10" t="s">
        <v>50</v>
      </c>
      <c r="B2" s="10" t="s">
        <v>51</v>
      </c>
      <c r="C2" s="10" t="s">
        <v>52</v>
      </c>
      <c r="D2" s="10" t="s">
        <v>53</v>
      </c>
      <c r="E2" s="10" t="s">
        <v>54</v>
      </c>
      <c r="F2" s="10" t="s">
        <v>55</v>
      </c>
      <c r="G2" s="10" t="s">
        <v>56</v>
      </c>
      <c r="H2" s="10" t="s">
        <v>58</v>
      </c>
    </row>
    <row r="3" spans="1:8" ht="16.5" customHeight="1" x14ac:dyDescent="0.3">
      <c r="A3" s="2" t="s">
        <v>31</v>
      </c>
      <c r="B3" s="2" t="s">
        <v>32</v>
      </c>
      <c r="C3" s="2" t="s">
        <v>33</v>
      </c>
      <c r="D3" s="4">
        <v>14400</v>
      </c>
      <c r="E3" s="4">
        <v>14100</v>
      </c>
      <c r="F3" s="4">
        <v>15400</v>
      </c>
      <c r="G3" s="4">
        <v>13100</v>
      </c>
      <c r="H3" s="4">
        <f t="shared" ref="H3:H12" si="0">SUM(D3:G3)</f>
        <v>57000</v>
      </c>
    </row>
    <row r="4" spans="1:8" ht="16.5" customHeight="1" x14ac:dyDescent="0.3">
      <c r="A4" s="2" t="s">
        <v>34</v>
      </c>
      <c r="B4" s="2" t="s">
        <v>35</v>
      </c>
      <c r="C4" s="2" t="s">
        <v>36</v>
      </c>
      <c r="D4" s="4">
        <v>13200</v>
      </c>
      <c r="E4" s="4">
        <v>14200</v>
      </c>
      <c r="F4" s="4">
        <v>13200</v>
      </c>
      <c r="G4" s="4">
        <v>17900</v>
      </c>
      <c r="H4" s="4">
        <f t="shared" si="0"/>
        <v>58500</v>
      </c>
    </row>
    <row r="5" spans="1:8" ht="16.5" customHeight="1" x14ac:dyDescent="0.3">
      <c r="A5" s="2" t="s">
        <v>37</v>
      </c>
      <c r="B5" s="2" t="s">
        <v>38</v>
      </c>
      <c r="C5" s="2" t="s">
        <v>36</v>
      </c>
      <c r="D5" s="4">
        <v>14700</v>
      </c>
      <c r="E5" s="4">
        <v>14900</v>
      </c>
      <c r="F5" s="4">
        <v>12700</v>
      </c>
      <c r="G5" s="4">
        <v>19600</v>
      </c>
      <c r="H5" s="4">
        <f t="shared" si="0"/>
        <v>61900</v>
      </c>
    </row>
    <row r="6" spans="1:8" ht="16.5" customHeight="1" x14ac:dyDescent="0.3">
      <c r="A6" s="2" t="s">
        <v>39</v>
      </c>
      <c r="B6" s="2" t="s">
        <v>35</v>
      </c>
      <c r="C6" s="2" t="s">
        <v>40</v>
      </c>
      <c r="D6" s="4">
        <v>12700</v>
      </c>
      <c r="E6" s="4">
        <v>13500</v>
      </c>
      <c r="F6" s="4">
        <v>10700</v>
      </c>
      <c r="G6" s="4">
        <v>12500</v>
      </c>
      <c r="H6" s="4">
        <f t="shared" si="0"/>
        <v>49400</v>
      </c>
    </row>
    <row r="7" spans="1:8" ht="16.5" customHeight="1" x14ac:dyDescent="0.3">
      <c r="A7" s="2" t="s">
        <v>41</v>
      </c>
      <c r="B7" s="2" t="s">
        <v>32</v>
      </c>
      <c r="C7" s="2" t="s">
        <v>40</v>
      </c>
      <c r="D7" s="4">
        <v>15900</v>
      </c>
      <c r="E7" s="4">
        <v>15500</v>
      </c>
      <c r="F7" s="4">
        <v>16900</v>
      </c>
      <c r="G7" s="4">
        <v>16300</v>
      </c>
      <c r="H7" s="4">
        <f t="shared" si="0"/>
        <v>64600</v>
      </c>
    </row>
    <row r="8" spans="1:8" ht="16.5" customHeight="1" x14ac:dyDescent="0.3">
      <c r="A8" s="2" t="s">
        <v>42</v>
      </c>
      <c r="B8" s="2" t="s">
        <v>35</v>
      </c>
      <c r="C8" s="2" t="s">
        <v>33</v>
      </c>
      <c r="D8" s="4">
        <v>14000</v>
      </c>
      <c r="E8" s="4">
        <v>13900</v>
      </c>
      <c r="F8" s="4">
        <v>14000</v>
      </c>
      <c r="G8" s="4">
        <v>14600</v>
      </c>
      <c r="H8" s="4">
        <f t="shared" si="0"/>
        <v>56500</v>
      </c>
    </row>
    <row r="9" spans="1:8" ht="16.5" customHeight="1" x14ac:dyDescent="0.3">
      <c r="A9" s="2" t="s">
        <v>43</v>
      </c>
      <c r="B9" s="2" t="s">
        <v>38</v>
      </c>
      <c r="C9" s="2" t="s">
        <v>40</v>
      </c>
      <c r="D9" s="4">
        <v>14900</v>
      </c>
      <c r="E9" s="4">
        <v>13800</v>
      </c>
      <c r="F9" s="4">
        <v>15900</v>
      </c>
      <c r="G9" s="4">
        <v>13600</v>
      </c>
      <c r="H9" s="4">
        <f t="shared" si="0"/>
        <v>58200</v>
      </c>
    </row>
    <row r="10" spans="1:8" ht="16.5" customHeight="1" x14ac:dyDescent="0.3">
      <c r="A10" s="2" t="s">
        <v>44</v>
      </c>
      <c r="B10" s="2" t="s">
        <v>32</v>
      </c>
      <c r="C10" s="2" t="s">
        <v>33</v>
      </c>
      <c r="D10" s="4">
        <v>15600</v>
      </c>
      <c r="E10" s="4">
        <v>16400</v>
      </c>
      <c r="F10" s="4">
        <v>13600</v>
      </c>
      <c r="G10" s="4">
        <v>15400</v>
      </c>
      <c r="H10" s="4">
        <f t="shared" si="0"/>
        <v>61000</v>
      </c>
    </row>
    <row r="11" spans="1:8" ht="16.5" customHeight="1" x14ac:dyDescent="0.3">
      <c r="A11" s="2" t="s">
        <v>45</v>
      </c>
      <c r="B11" s="2" t="s">
        <v>35</v>
      </c>
      <c r="C11" s="2" t="s">
        <v>36</v>
      </c>
      <c r="D11" s="4">
        <v>14500</v>
      </c>
      <c r="E11" s="4">
        <v>15600</v>
      </c>
      <c r="F11" s="4">
        <v>13400</v>
      </c>
      <c r="G11" s="4">
        <v>14700</v>
      </c>
      <c r="H11" s="4">
        <f t="shared" si="0"/>
        <v>58200</v>
      </c>
    </row>
    <row r="12" spans="1:8" ht="16.5" customHeight="1" x14ac:dyDescent="0.3">
      <c r="A12" s="2" t="s">
        <v>46</v>
      </c>
      <c r="B12" s="2" t="s">
        <v>38</v>
      </c>
      <c r="C12" s="2" t="s">
        <v>40</v>
      </c>
      <c r="D12" s="4">
        <v>16800</v>
      </c>
      <c r="E12" s="4">
        <v>16200</v>
      </c>
      <c r="F12" s="4">
        <v>16800</v>
      </c>
      <c r="G12" s="4">
        <v>18200</v>
      </c>
      <c r="H12" s="4">
        <f t="shared" si="0"/>
        <v>68000</v>
      </c>
    </row>
  </sheetData>
  <scenarios current="1" sqref="H4 H6 H8 H11">
    <scenario name="6월 판매량 증가" locked="1" count="4" user="김현우" comment="만든 사람 김현우 날짜 2016-09-07">
      <inputCells r="G4" val="20900" numFmtId="176"/>
      <inputCells r="G6" val="15500" numFmtId="176"/>
      <inputCells r="G8" val="17600" numFmtId="176"/>
      <inputCells r="G11" val="17700" numFmtId="176"/>
    </scenario>
    <scenario name="6월 판매량 감소" locked="1" count="4" user="김현우" comment="만든 사람 김현우 날짜 2016-09-07">
      <inputCells r="G4" val="14900" numFmtId="176"/>
      <inputCells r="G6" val="9500" numFmtId="176"/>
      <inputCells r="G8" val="11600" numFmtId="176"/>
      <inputCells r="G11" val="11700" numFmtId="176"/>
    </scenario>
  </scenario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"/>
  <sheetViews>
    <sheetView workbookViewId="0">
      <selection activeCell="C1" sqref="C1:E1048576"/>
    </sheetView>
  </sheetViews>
  <sheetFormatPr defaultRowHeight="16.5" x14ac:dyDescent="0.3"/>
  <cols>
    <col min="1" max="1" width="15.125" bestFit="1" customWidth="1"/>
    <col min="2" max="2" width="9.75" customWidth="1"/>
    <col min="3" max="5" width="15.625" customWidth="1"/>
    <col min="6" max="6" width="10.25" customWidth="1"/>
    <col min="7" max="7" width="10.25" bestFit="1" customWidth="1"/>
    <col min="8" max="8" width="13.25" customWidth="1"/>
    <col min="9" max="9" width="10.25" customWidth="1"/>
    <col min="10" max="10" width="10.25" bestFit="1" customWidth="1"/>
    <col min="11" max="13" width="15.125" bestFit="1" customWidth="1"/>
  </cols>
  <sheetData>
    <row r="3" spans="1:5" x14ac:dyDescent="0.3">
      <c r="A3" s="32"/>
      <c r="B3" s="32"/>
      <c r="C3" s="33" t="s">
        <v>28</v>
      </c>
      <c r="D3" s="32"/>
      <c r="E3" s="32"/>
    </row>
    <row r="4" spans="1:5" x14ac:dyDescent="0.3">
      <c r="A4" s="33" t="s">
        <v>27</v>
      </c>
      <c r="B4" s="33" t="s">
        <v>94</v>
      </c>
      <c r="C4" s="34" t="s">
        <v>33</v>
      </c>
      <c r="D4" s="34" t="s">
        <v>40</v>
      </c>
      <c r="E4" s="34" t="s">
        <v>36</v>
      </c>
    </row>
    <row r="5" spans="1:5" x14ac:dyDescent="0.3">
      <c r="A5" s="42" t="s">
        <v>38</v>
      </c>
      <c r="B5" s="34" t="s">
        <v>88</v>
      </c>
      <c r="C5" s="35" t="s">
        <v>93</v>
      </c>
      <c r="D5" s="35">
        <v>15000</v>
      </c>
      <c r="E5" s="35">
        <v>14900</v>
      </c>
    </row>
    <row r="6" spans="1:5" x14ac:dyDescent="0.3">
      <c r="A6" s="43"/>
      <c r="B6" s="34" t="s">
        <v>90</v>
      </c>
      <c r="C6" s="35" t="s">
        <v>93</v>
      </c>
      <c r="D6" s="35">
        <v>16350</v>
      </c>
      <c r="E6" s="35">
        <v>12700</v>
      </c>
    </row>
    <row r="7" spans="1:5" x14ac:dyDescent="0.3">
      <c r="A7" s="43"/>
      <c r="B7" s="34" t="s">
        <v>92</v>
      </c>
      <c r="C7" s="35" t="s">
        <v>93</v>
      </c>
      <c r="D7" s="35">
        <v>15900</v>
      </c>
      <c r="E7" s="35">
        <v>19600</v>
      </c>
    </row>
    <row r="8" spans="1:5" x14ac:dyDescent="0.3">
      <c r="A8" s="42" t="s">
        <v>32</v>
      </c>
      <c r="B8" s="34" t="s">
        <v>88</v>
      </c>
      <c r="C8" s="35">
        <v>15250</v>
      </c>
      <c r="D8" s="35">
        <v>15500</v>
      </c>
      <c r="E8" s="35" t="s">
        <v>93</v>
      </c>
    </row>
    <row r="9" spans="1:5" x14ac:dyDescent="0.3">
      <c r="A9" s="43"/>
      <c r="B9" s="34" t="s">
        <v>90</v>
      </c>
      <c r="C9" s="35">
        <v>14500</v>
      </c>
      <c r="D9" s="35">
        <v>16900</v>
      </c>
      <c r="E9" s="35" t="s">
        <v>93</v>
      </c>
    </row>
    <row r="10" spans="1:5" x14ac:dyDescent="0.3">
      <c r="A10" s="43"/>
      <c r="B10" s="34" t="s">
        <v>92</v>
      </c>
      <c r="C10" s="35">
        <v>14250</v>
      </c>
      <c r="D10" s="35">
        <v>16300</v>
      </c>
      <c r="E10" s="35" t="s">
        <v>93</v>
      </c>
    </row>
    <row r="11" spans="1:5" x14ac:dyDescent="0.3">
      <c r="A11" s="42" t="s">
        <v>87</v>
      </c>
      <c r="B11" s="43"/>
      <c r="C11" s="35">
        <v>15250</v>
      </c>
      <c r="D11" s="35">
        <v>15166.666666666666</v>
      </c>
      <c r="E11" s="35">
        <v>14900</v>
      </c>
    </row>
    <row r="12" spans="1:5" x14ac:dyDescent="0.3">
      <c r="A12" s="42" t="s">
        <v>89</v>
      </c>
      <c r="B12" s="43"/>
      <c r="C12" s="35">
        <v>14500</v>
      </c>
      <c r="D12" s="35">
        <v>16533.333333333332</v>
      </c>
      <c r="E12" s="35">
        <v>12700</v>
      </c>
    </row>
    <row r="13" spans="1:5" x14ac:dyDescent="0.3">
      <c r="A13" s="42" t="s">
        <v>91</v>
      </c>
      <c r="B13" s="43"/>
      <c r="C13" s="35">
        <v>14250</v>
      </c>
      <c r="D13" s="35">
        <v>16033.333333333334</v>
      </c>
      <c r="E13" s="35">
        <v>19600</v>
      </c>
    </row>
  </sheetData>
  <mergeCells count="5">
    <mergeCell ref="A13:B13"/>
    <mergeCell ref="A5:A7"/>
    <mergeCell ref="A8:A10"/>
    <mergeCell ref="A11:B11"/>
    <mergeCell ref="A12:B1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zoomScaleNormal="100" workbookViewId="0">
      <selection activeCell="G12" sqref="A2:G12"/>
    </sheetView>
  </sheetViews>
  <sheetFormatPr defaultRowHeight="16.5" customHeight="1" x14ac:dyDescent="0.3"/>
  <cols>
    <col min="1" max="1" width="18.625" style="1" customWidth="1"/>
    <col min="2" max="2" width="15.625" style="1" customWidth="1"/>
    <col min="3" max="7" width="12.625" style="1" customWidth="1"/>
    <col min="8" max="16384" width="9" style="1"/>
  </cols>
  <sheetData>
    <row r="2" spans="1:7" ht="16.5" customHeight="1" x14ac:dyDescent="0.3">
      <c r="A2" s="10" t="s">
        <v>49</v>
      </c>
      <c r="B2" s="10" t="s">
        <v>27</v>
      </c>
      <c r="C2" s="10" t="s">
        <v>28</v>
      </c>
      <c r="D2" s="10" t="s">
        <v>29</v>
      </c>
      <c r="E2" s="10" t="s">
        <v>30</v>
      </c>
      <c r="F2" s="10" t="s">
        <v>1</v>
      </c>
      <c r="G2" s="10" t="s">
        <v>2</v>
      </c>
    </row>
    <row r="3" spans="1:7" ht="16.5" customHeight="1" x14ac:dyDescent="0.3">
      <c r="A3" s="2" t="s">
        <v>31</v>
      </c>
      <c r="B3" s="2" t="s">
        <v>32</v>
      </c>
      <c r="C3" s="2" t="s">
        <v>33</v>
      </c>
      <c r="D3" s="6">
        <v>14400</v>
      </c>
      <c r="E3" s="3">
        <v>14100</v>
      </c>
      <c r="F3" s="3">
        <v>15400</v>
      </c>
      <c r="G3" s="3">
        <v>13100</v>
      </c>
    </row>
    <row r="4" spans="1:7" ht="16.5" customHeight="1" x14ac:dyDescent="0.3">
      <c r="A4" s="2" t="s">
        <v>34</v>
      </c>
      <c r="B4" s="2" t="s">
        <v>35</v>
      </c>
      <c r="C4" s="2" t="s">
        <v>36</v>
      </c>
      <c r="D4" s="6">
        <v>13200</v>
      </c>
      <c r="E4" s="3">
        <v>14200</v>
      </c>
      <c r="F4" s="3">
        <v>13200</v>
      </c>
      <c r="G4" s="3">
        <v>17900</v>
      </c>
    </row>
    <row r="5" spans="1:7" ht="16.5" customHeight="1" x14ac:dyDescent="0.3">
      <c r="A5" s="2" t="s">
        <v>37</v>
      </c>
      <c r="B5" s="2" t="s">
        <v>38</v>
      </c>
      <c r="C5" s="2" t="s">
        <v>36</v>
      </c>
      <c r="D5" s="6">
        <v>14700</v>
      </c>
      <c r="E5" s="3">
        <v>14900</v>
      </c>
      <c r="F5" s="3">
        <v>12700</v>
      </c>
      <c r="G5" s="3">
        <v>19600</v>
      </c>
    </row>
    <row r="6" spans="1:7" ht="16.5" customHeight="1" x14ac:dyDescent="0.3">
      <c r="A6" s="2" t="s">
        <v>39</v>
      </c>
      <c r="B6" s="2" t="s">
        <v>35</v>
      </c>
      <c r="C6" s="2" t="s">
        <v>40</v>
      </c>
      <c r="D6" s="6">
        <v>12700</v>
      </c>
      <c r="E6" s="3">
        <v>13500</v>
      </c>
      <c r="F6" s="3">
        <v>10700</v>
      </c>
      <c r="G6" s="3">
        <v>12500</v>
      </c>
    </row>
    <row r="7" spans="1:7" ht="16.5" customHeight="1" x14ac:dyDescent="0.3">
      <c r="A7" s="2" t="s">
        <v>41</v>
      </c>
      <c r="B7" s="2" t="s">
        <v>32</v>
      </c>
      <c r="C7" s="2" t="s">
        <v>40</v>
      </c>
      <c r="D7" s="6">
        <v>15900</v>
      </c>
      <c r="E7" s="3">
        <v>15500</v>
      </c>
      <c r="F7" s="3">
        <v>16900</v>
      </c>
      <c r="G7" s="3">
        <v>16300</v>
      </c>
    </row>
    <row r="8" spans="1:7" ht="16.5" customHeight="1" x14ac:dyDescent="0.3">
      <c r="A8" s="2" t="s">
        <v>42</v>
      </c>
      <c r="B8" s="2" t="s">
        <v>35</v>
      </c>
      <c r="C8" s="2" t="s">
        <v>33</v>
      </c>
      <c r="D8" s="6">
        <v>14000</v>
      </c>
      <c r="E8" s="3">
        <v>13900</v>
      </c>
      <c r="F8" s="3">
        <v>14000</v>
      </c>
      <c r="G8" s="3">
        <v>14600</v>
      </c>
    </row>
    <row r="9" spans="1:7" ht="16.5" customHeight="1" x14ac:dyDescent="0.3">
      <c r="A9" s="2" t="s">
        <v>43</v>
      </c>
      <c r="B9" s="2" t="s">
        <v>38</v>
      </c>
      <c r="C9" s="2" t="s">
        <v>40</v>
      </c>
      <c r="D9" s="6">
        <v>14900</v>
      </c>
      <c r="E9" s="3">
        <v>13800</v>
      </c>
      <c r="F9" s="3">
        <v>15900</v>
      </c>
      <c r="G9" s="3">
        <v>13600</v>
      </c>
    </row>
    <row r="10" spans="1:7" ht="16.5" customHeight="1" x14ac:dyDescent="0.3">
      <c r="A10" s="2" t="s">
        <v>44</v>
      </c>
      <c r="B10" s="2" t="s">
        <v>32</v>
      </c>
      <c r="C10" s="2" t="s">
        <v>33</v>
      </c>
      <c r="D10" s="6">
        <v>15600</v>
      </c>
      <c r="E10" s="3">
        <v>16400</v>
      </c>
      <c r="F10" s="3">
        <v>13600</v>
      </c>
      <c r="G10" s="3">
        <v>15400</v>
      </c>
    </row>
    <row r="11" spans="1:7" ht="16.5" customHeight="1" x14ac:dyDescent="0.3">
      <c r="A11" s="2" t="s">
        <v>45</v>
      </c>
      <c r="B11" s="2" t="s">
        <v>35</v>
      </c>
      <c r="C11" s="2" t="s">
        <v>36</v>
      </c>
      <c r="D11" s="6">
        <v>14500</v>
      </c>
      <c r="E11" s="3">
        <v>15600</v>
      </c>
      <c r="F11" s="3">
        <v>13400</v>
      </c>
      <c r="G11" s="3">
        <v>14700</v>
      </c>
    </row>
    <row r="12" spans="1:7" ht="16.5" customHeight="1" x14ac:dyDescent="0.3">
      <c r="A12" s="2" t="s">
        <v>46</v>
      </c>
      <c r="B12" s="2" t="s">
        <v>38</v>
      </c>
      <c r="C12" s="2" t="s">
        <v>40</v>
      </c>
      <c r="D12" s="6">
        <v>16800</v>
      </c>
      <c r="E12" s="3">
        <v>16200</v>
      </c>
      <c r="F12" s="3">
        <v>16800</v>
      </c>
      <c r="G12" s="3">
        <v>18200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zoomScaleNormal="100" workbookViewId="0">
      <selection activeCell="I30" sqref="I30"/>
    </sheetView>
  </sheetViews>
  <sheetFormatPr defaultRowHeight="16.5" customHeight="1" x14ac:dyDescent="0.3"/>
  <cols>
    <col min="1" max="1" width="16.125" style="1" customWidth="1"/>
    <col min="2" max="5" width="11.5" style="1" customWidth="1"/>
    <col min="6" max="16384" width="9" style="1"/>
  </cols>
  <sheetData>
    <row r="2" spans="1:5" ht="16.5" customHeight="1" x14ac:dyDescent="0.3">
      <c r="A2" s="10" t="s">
        <v>47</v>
      </c>
      <c r="B2" s="10" t="s">
        <v>29</v>
      </c>
      <c r="C2" s="10" t="s">
        <v>30</v>
      </c>
      <c r="D2" s="10" t="s">
        <v>1</v>
      </c>
      <c r="E2" s="10" t="s">
        <v>2</v>
      </c>
    </row>
    <row r="3" spans="1:5" ht="16.5" customHeight="1" x14ac:dyDescent="0.3">
      <c r="A3" s="2" t="s">
        <v>31</v>
      </c>
      <c r="B3" s="7">
        <v>14400</v>
      </c>
      <c r="C3" s="8">
        <v>14100</v>
      </c>
      <c r="D3" s="8">
        <v>15400</v>
      </c>
      <c r="E3" s="8">
        <v>13100</v>
      </c>
    </row>
    <row r="4" spans="1:5" ht="16.5" customHeight="1" x14ac:dyDescent="0.3">
      <c r="A4" s="2" t="s">
        <v>34</v>
      </c>
      <c r="B4" s="7">
        <v>13200</v>
      </c>
      <c r="C4" s="8">
        <v>14200</v>
      </c>
      <c r="D4" s="8">
        <v>13200</v>
      </c>
      <c r="E4" s="8">
        <v>17900</v>
      </c>
    </row>
    <row r="5" spans="1:5" ht="16.5" customHeight="1" x14ac:dyDescent="0.3">
      <c r="A5" s="2" t="s">
        <v>37</v>
      </c>
      <c r="B5" s="7">
        <v>14700</v>
      </c>
      <c r="C5" s="8">
        <v>14900</v>
      </c>
      <c r="D5" s="8">
        <v>12700</v>
      </c>
      <c r="E5" s="8">
        <v>19600</v>
      </c>
    </row>
    <row r="6" spans="1:5" ht="16.5" customHeight="1" x14ac:dyDescent="0.3">
      <c r="A6" s="2" t="s">
        <v>39</v>
      </c>
      <c r="B6" s="7">
        <v>12700</v>
      </c>
      <c r="C6" s="8">
        <v>13500</v>
      </c>
      <c r="D6" s="8">
        <v>10700</v>
      </c>
      <c r="E6" s="8">
        <v>12500</v>
      </c>
    </row>
    <row r="7" spans="1:5" ht="16.5" customHeight="1" x14ac:dyDescent="0.3">
      <c r="A7" s="2" t="s">
        <v>41</v>
      </c>
      <c r="B7" s="7">
        <v>15900</v>
      </c>
      <c r="C7" s="8">
        <v>15500</v>
      </c>
      <c r="D7" s="8">
        <v>16900</v>
      </c>
      <c r="E7" s="8">
        <v>16300</v>
      </c>
    </row>
    <row r="8" spans="1:5" ht="16.5" customHeight="1" x14ac:dyDescent="0.3">
      <c r="A8" s="2" t="s">
        <v>42</v>
      </c>
      <c r="B8" s="7">
        <v>14000</v>
      </c>
      <c r="C8" s="8">
        <v>13900</v>
      </c>
      <c r="D8" s="8">
        <v>14000</v>
      </c>
      <c r="E8" s="8">
        <v>14600</v>
      </c>
    </row>
    <row r="9" spans="1:5" ht="16.5" customHeight="1" x14ac:dyDescent="0.3">
      <c r="A9" s="2" t="s">
        <v>43</v>
      </c>
      <c r="B9" s="7">
        <v>14900</v>
      </c>
      <c r="C9" s="8">
        <v>13800</v>
      </c>
      <c r="D9" s="8">
        <v>15900</v>
      </c>
      <c r="E9" s="8">
        <v>13600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판매현황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김현우</cp:lastModifiedBy>
  <dcterms:created xsi:type="dcterms:W3CDTF">2013-12-13T06:27:08Z</dcterms:created>
  <dcterms:modified xsi:type="dcterms:W3CDTF">2016-09-26T00:55:38Z</dcterms:modified>
</cp:coreProperties>
</file>