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570" windowWidth="22170" windowHeight="10800"/>
  </bookViews>
  <sheets>
    <sheet name="수출현황" sheetId="1" r:id="rId1"/>
    <sheet name="부분합" sheetId="4" r:id="rId2"/>
    <sheet name="필터" sheetId="5" r:id="rId3"/>
    <sheet name="시나리오 요약" sheetId="10" r:id="rId4"/>
    <sheet name="시나리오" sheetId="6" r:id="rId5"/>
    <sheet name="피벗테이블 정답" sheetId="11" r:id="rId6"/>
    <sheet name="피벗테이블" sheetId="8" r:id="rId7"/>
    <sheet name="차트" sheetId="9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8" r:id="rId9"/>
  </pivotCaches>
</workbook>
</file>

<file path=xl/calcChain.xml><?xml version="1.0" encoding="utf-8"?>
<calcChain xmlns="http://schemas.openxmlformats.org/spreadsheetml/2006/main">
  <c r="E21" i="4" l="1"/>
  <c r="D21" i="4"/>
  <c r="E19" i="4"/>
  <c r="D19" i="4"/>
  <c r="E15" i="4"/>
  <c r="D15" i="4"/>
  <c r="E11" i="4"/>
  <c r="D11" i="4"/>
  <c r="E5" i="4"/>
  <c r="D5" i="4"/>
  <c r="D22" i="4" s="1"/>
  <c r="E22" i="4"/>
  <c r="E20" i="4"/>
  <c r="D20" i="4"/>
  <c r="E16" i="4"/>
  <c r="D16" i="4"/>
  <c r="E12" i="4"/>
  <c r="D12" i="4"/>
  <c r="E6" i="4"/>
  <c r="D6" i="4"/>
  <c r="I4" i="1" l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A15" i="5"/>
  <c r="E15" i="1"/>
  <c r="E14" i="1"/>
  <c r="E13" i="1"/>
  <c r="I3" i="1"/>
  <c r="H3" i="1"/>
  <c r="F4" i="6" l="1"/>
  <c r="F5" i="6"/>
  <c r="F6" i="6"/>
  <c r="F7" i="6"/>
  <c r="F8" i="6"/>
  <c r="F9" i="6"/>
  <c r="F10" i="6"/>
  <c r="F11" i="6"/>
  <c r="F12" i="6"/>
  <c r="F3" i="6"/>
</calcChain>
</file>

<file path=xl/sharedStrings.xml><?xml version="1.0" encoding="utf-8"?>
<sst xmlns="http://schemas.openxmlformats.org/spreadsheetml/2006/main" count="268" uniqueCount="64">
  <si>
    <t>국가</t>
  </si>
  <si>
    <t>대륙</t>
  </si>
  <si>
    <t>품목</t>
  </si>
  <si>
    <t>비중(%)</t>
  </si>
  <si>
    <t>전년대비 증감률(%)</t>
  </si>
  <si>
    <t>순위</t>
  </si>
  <si>
    <t>비고</t>
  </si>
  <si>
    <t>중국</t>
  </si>
  <si>
    <t>아시아</t>
  </si>
  <si>
    <t>일본</t>
  </si>
  <si>
    <t>말레이시아</t>
  </si>
  <si>
    <t>레코더</t>
  </si>
  <si>
    <t>미국</t>
  </si>
  <si>
    <t>북미</t>
  </si>
  <si>
    <t>캐나다</t>
  </si>
  <si>
    <t>영국</t>
  </si>
  <si>
    <t>유럽</t>
  </si>
  <si>
    <t>프랑스</t>
  </si>
  <si>
    <t>브라질</t>
  </si>
  <si>
    <t>남미</t>
  </si>
  <si>
    <t>싱가포르</t>
  </si>
  <si>
    <t>아르헨티나</t>
  </si>
  <si>
    <t>2015년</t>
    <phoneticPr fontId="1" type="noConversion"/>
  </si>
  <si>
    <t>2016년</t>
    <phoneticPr fontId="1" type="noConversion"/>
  </si>
  <si>
    <t>모니터</t>
  </si>
  <si>
    <t>녹화기</t>
  </si>
  <si>
    <t>조건</t>
    <phoneticPr fontId="1" type="noConversion"/>
  </si>
  <si>
    <t>오세아니아</t>
    <phoneticPr fontId="1" type="noConversion"/>
  </si>
  <si>
    <t>호주</t>
    <phoneticPr fontId="1" type="noConversion"/>
  </si>
  <si>
    <t>유럽 평균</t>
  </si>
  <si>
    <t>아시아 평균</t>
  </si>
  <si>
    <t>북미 평균</t>
  </si>
  <si>
    <t>남미 평균</t>
  </si>
  <si>
    <t>전체 평균</t>
  </si>
  <si>
    <t>유럽 최대값</t>
  </si>
  <si>
    <t>아시아 최대값</t>
  </si>
  <si>
    <t>북미 최대값</t>
  </si>
  <si>
    <t>남미 최대값</t>
  </si>
  <si>
    <t>전체 최대값</t>
  </si>
  <si>
    <t>$E$3</t>
  </si>
  <si>
    <t>$E$6</t>
  </si>
  <si>
    <t>$E$10</t>
  </si>
  <si>
    <t>$F$3</t>
  </si>
  <si>
    <t>$F$6</t>
  </si>
  <si>
    <t>$F$10</t>
  </si>
  <si>
    <t>2016년 5800 증가</t>
  </si>
  <si>
    <t>만든 사람 자격검정팀 날짜 2018-01-27</t>
  </si>
  <si>
    <t>2016년 4320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</si>
  <si>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</si>
  <si>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</si>
  <si>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</si>
  <si>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</si>
  <si>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</si>
  <si>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</si>
  <si>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</si>
  <si>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2015년</t>
  </si>
  <si>
    <t>평균 : 2015년</t>
  </si>
  <si>
    <t>전체 평균 : 2016년</t>
  </si>
  <si>
    <t>평균 : 2016년</t>
  </si>
  <si>
    <t>**</t>
  </si>
  <si>
    <t>값</t>
  </si>
  <si>
    <t>'대륙'이 "아시아"인 '2016년'의 평균</t>
    <phoneticPr fontId="1" type="noConversion"/>
  </si>
  <si>
    <t>'2015년' 중 두 번째로 큰 값</t>
    <phoneticPr fontId="1" type="noConversion"/>
  </si>
  <si>
    <t>'2016년'의 최대값-최소값의 차이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</si>
</sst>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_ "/>
    <numFmt numFmtId="178" formatCode="@&quot;용&quot;"/>
    <numFmt numFmtId="179" formatCode="#&quot;등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6" fillId="4" borderId="8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77" fontId="0" fillId="6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alignment horizontal="center" readingOrder="0"/>
    </dxf>
    <dxf>
      <numFmt numFmtId="177" formatCode="#,##0_ "/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영상장비 수출현황</a:t>
            </a:r>
          </a:p>
        </c:rich>
      </c:tx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2015년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아시아</c:v>
                </c:pt>
                <c:pt idx="1">
                  <c:v>북미</c:v>
                </c:pt>
                <c:pt idx="2">
                  <c:v>유럽</c:v>
                </c:pt>
                <c:pt idx="3">
                  <c:v>남미</c:v>
                </c:pt>
                <c:pt idx="4">
                  <c:v>오세아니아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51524</c:v>
                </c:pt>
                <c:pt idx="1">
                  <c:v>79000</c:v>
                </c:pt>
                <c:pt idx="2">
                  <c:v>20004</c:v>
                </c:pt>
                <c:pt idx="3">
                  <c:v>7813</c:v>
                </c:pt>
                <c:pt idx="4">
                  <c:v>6205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2016년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아시아</c:v>
                </c:pt>
                <c:pt idx="1">
                  <c:v>북미</c:v>
                </c:pt>
                <c:pt idx="2">
                  <c:v>유럽</c:v>
                </c:pt>
                <c:pt idx="3">
                  <c:v>남미</c:v>
                </c:pt>
                <c:pt idx="4">
                  <c:v>오세아니아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59100</c:v>
                </c:pt>
                <c:pt idx="1">
                  <c:v>85310</c:v>
                </c:pt>
                <c:pt idx="2">
                  <c:v>16632</c:v>
                </c:pt>
                <c:pt idx="3">
                  <c:v>7920</c:v>
                </c:pt>
                <c:pt idx="4">
                  <c:v>3708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22720"/>
        <c:axId val="188624256"/>
      </c:barChart>
      <c:catAx>
        <c:axId val="18862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624256"/>
        <c:crosses val="autoZero"/>
        <c:auto val="1"/>
        <c:lblAlgn val="ctr"/>
        <c:lblOffset val="100"/>
        <c:noMultiLvlLbl val="0"/>
      </c:catAx>
      <c:valAx>
        <c:axId val="18862425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88622720"/>
        <c:crosses val="autoZero"/>
        <c:crossBetween val="between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circle">
            <a:fillToRect l="50000" t="50000" r="50000" b="50000"/>
          </a:path>
          <a:tileRect/>
        </a:gradFill>
      </c:spPr>
    </c:plotArea>
    <c:legend>
      <c:legendPos val="b"/>
      <c:overlay val="0"/>
    </c:legend>
    <c:plotVisOnly val="1"/>
    <c:dispBlanksAs val="gap"/>
    <c:showDLblsOverMax val="0"/>
  </c:chart>
  <c:spPr>
    <a:ln w="22225" cmpd="sng">
      <a:solidFill>
        <a:srgbClr val="C00000"/>
      </a:solidFill>
      <a:prstDash val="sysDash"/>
    </a:ln>
  </c:spPr>
  <c:txPr>
    <a:bodyPr/>
    <a:lstStyle/>
    <a:p>
      <a:pPr>
        <a:defRPr sz="1100">
          <a:latin typeface="굴림체" panose="020B0609000101010101" pitchFamily="49" charset="-127"/>
          <a:ea typeface="굴림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7</xdr:col>
      <xdr:colOff>657225</xdr:colOff>
      <xdr:row>0</xdr:row>
      <xdr:rowOff>971550</xdr:rowOff>
    </xdr:to>
    <xdr:sp macro="" textlink="">
      <xdr:nvSpPr>
        <xdr:cNvPr id="2" name="빗면 1"/>
        <xdr:cNvSpPr/>
      </xdr:nvSpPr>
      <xdr:spPr>
        <a:xfrm>
          <a:off x="1047750" y="28575"/>
          <a:ext cx="6534150" cy="942975"/>
        </a:xfrm>
        <a:prstGeom prst="bevel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영상장비 해외 수출현황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9</xdr:row>
      <xdr:rowOff>33336</xdr:rowOff>
    </xdr:from>
    <xdr:to>
      <xdr:col>7</xdr:col>
      <xdr:colOff>657225</xdr:colOff>
      <xdr:row>26</xdr:row>
      <xdr:rowOff>190499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자격검정팀" refreshedDate="43127.612489236111" createdVersion="4" refreshedVersion="4" minRefreshableVersion="3" recordCount="10">
  <cacheSource type="worksheet">
    <worksheetSource ref="A2:G12" sheet="피벗테이블"/>
  </cacheSource>
  <cacheFields count="7">
    <cacheField name="국가" numFmtId="0">
      <sharedItems/>
    </cacheField>
    <cacheField name="대륙" numFmtId="0">
      <sharedItems count="4">
        <s v="아시아"/>
        <s v="북미"/>
        <s v="유럽"/>
        <s v="남미"/>
      </sharedItems>
    </cacheField>
    <cacheField name="품목" numFmtId="0">
      <sharedItems count="3">
        <s v="모니터"/>
        <s v="녹화기"/>
        <s v="레코더"/>
      </sharedItems>
    </cacheField>
    <cacheField name="2015년" numFmtId="177">
      <sharedItems containsSemiMixedTypes="0" containsString="0" containsNumber="1" containsInteger="1" minValue="6205" maxValue="79000"/>
    </cacheField>
    <cacheField name="2016년" numFmtId="177">
      <sharedItems containsSemiMixedTypes="0" containsString="0" containsNumber="1" containsInteger="1" minValue="3708" maxValue="85310"/>
    </cacheField>
    <cacheField name="비중(%)" numFmtId="176">
      <sharedItems containsSemiMixedTypes="0" containsString="0" containsNumber="1" minValue="1.1000000000000001" maxValue="24.7"/>
    </cacheField>
    <cacheField name="전년대비 증감률(%)" numFmtId="176">
      <sharedItems containsSemiMixedTypes="0" containsString="0" containsNumber="1" minValue="-40.200000000000003" maxValue="16.89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중국"/>
    <x v="0"/>
    <x v="0"/>
    <n v="51524"/>
    <n v="59100"/>
    <n v="17.100000000000001"/>
    <n v="14.7"/>
  </r>
  <r>
    <s v="일본"/>
    <x v="0"/>
    <x v="1"/>
    <n v="68731"/>
    <n v="59621"/>
    <n v="17.2"/>
    <n v="-13.3"/>
  </r>
  <r>
    <s v="말레이시아"/>
    <x v="0"/>
    <x v="2"/>
    <n v="24138"/>
    <n v="21410"/>
    <n v="6.2"/>
    <n v="-11.3"/>
  </r>
  <r>
    <s v="미국"/>
    <x v="1"/>
    <x v="0"/>
    <n v="79000"/>
    <n v="85310"/>
    <n v="24.7"/>
    <n v="8"/>
  </r>
  <r>
    <s v="캐나다"/>
    <x v="1"/>
    <x v="1"/>
    <n v="45815"/>
    <n v="49104"/>
    <n v="14.2"/>
    <n v="7.2"/>
  </r>
  <r>
    <s v="영국"/>
    <x v="2"/>
    <x v="1"/>
    <n v="20004"/>
    <n v="16632"/>
    <n v="4.8"/>
    <n v="-16.899999999999999"/>
  </r>
  <r>
    <s v="프랑스"/>
    <x v="2"/>
    <x v="2"/>
    <n v="18590"/>
    <n v="20275"/>
    <n v="5.9"/>
    <n v="9.1"/>
  </r>
  <r>
    <s v="브라질"/>
    <x v="3"/>
    <x v="0"/>
    <n v="7813"/>
    <n v="7920"/>
    <n v="2.2999999999999998"/>
    <n v="1.4"/>
  </r>
  <r>
    <s v="싱가포르"/>
    <x v="0"/>
    <x v="2"/>
    <n v="19320"/>
    <n v="22580"/>
    <n v="6.5"/>
    <n v="16.899999999999999"/>
  </r>
  <r>
    <s v="아르헨티나"/>
    <x v="3"/>
    <x v="1"/>
    <n v="6205"/>
    <n v="3708"/>
    <n v="1.1000000000000001"/>
    <n v="-40.20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8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axis="axisCol" compact="0" outline="0" showAll="0">
      <items count="5">
        <item x="3"/>
        <item x="1"/>
        <item h="1" x="0"/>
        <item x="2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numFmtId="177" outline="0" showAll="0"/>
    <pivotField dataField="1" compact="0" numFmtId="177" outline="0" showAll="0"/>
    <pivotField compact="0" numFmtId="176" outline="0" showAll="0"/>
    <pivotField compact="0" numFmtId="176" outline="0" showAll="0"/>
  </pivotFields>
  <rowFields count="2">
    <field x="2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1"/>
  </colFields>
  <colItems count="3">
    <i>
      <x/>
    </i>
    <i>
      <x v="1"/>
    </i>
    <i>
      <x v="3"/>
    </i>
  </colItems>
  <dataFields count="2">
    <dataField name="평균 : 2015년" fld="3" subtotal="average" baseField="2" baseItem="0"/>
    <dataField name="평균 : 2016년" fld="4" subtotal="average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3.125" customWidth="1"/>
    <col min="2" max="2" width="12.75" customWidth="1"/>
    <col min="3" max="3" width="11.625" customWidth="1"/>
    <col min="4" max="5" width="12.125" customWidth="1"/>
    <col min="6" max="6" width="10.5" customWidth="1"/>
    <col min="7" max="7" width="18.625" customWidth="1"/>
  </cols>
  <sheetData>
    <row r="1" spans="1:9" ht="80.099999999999994" customHeight="1" x14ac:dyDescent="0.3"/>
    <row r="2" spans="1:9" ht="18" customHeight="1" x14ac:dyDescent="0.3">
      <c r="A2" s="6" t="s">
        <v>0</v>
      </c>
      <c r="B2" s="6" t="s">
        <v>1</v>
      </c>
      <c r="C2" s="6" t="s">
        <v>2</v>
      </c>
      <c r="D2" s="6" t="s">
        <v>22</v>
      </c>
      <c r="E2" s="6" t="s">
        <v>23</v>
      </c>
      <c r="F2" s="6" t="s">
        <v>3</v>
      </c>
      <c r="G2" s="6" t="s">
        <v>4</v>
      </c>
      <c r="H2" s="6" t="s">
        <v>5</v>
      </c>
      <c r="I2" s="6" t="s">
        <v>6</v>
      </c>
    </row>
    <row r="3" spans="1:9" ht="18" customHeight="1" x14ac:dyDescent="0.3">
      <c r="A3" s="1" t="s">
        <v>7</v>
      </c>
      <c r="B3" s="1" t="s">
        <v>8</v>
      </c>
      <c r="C3" s="7" t="s">
        <v>24</v>
      </c>
      <c r="D3" s="4">
        <v>51524</v>
      </c>
      <c r="E3" s="4">
        <v>59100</v>
      </c>
      <c r="F3" s="2">
        <v>17.100000000000001</v>
      </c>
      <c r="G3" s="2">
        <v>14.7</v>
      </c>
      <c r="H3" s="8">
        <f>RANK(E3,$E$3:$E$12)</f>
        <v>3</v>
      </c>
      <c r="I3" s="1" t="str">
        <f>IF(G3&lt;=0,"감소","")</f>
        <v/>
      </c>
    </row>
    <row r="4" spans="1:9" ht="18" customHeight="1" x14ac:dyDescent="0.3">
      <c r="A4" s="1" t="s">
        <v>9</v>
      </c>
      <c r="B4" s="1" t="s">
        <v>8</v>
      </c>
      <c r="C4" s="7" t="s">
        <v>25</v>
      </c>
      <c r="D4" s="4">
        <v>68731</v>
      </c>
      <c r="E4" s="4">
        <v>59621</v>
      </c>
      <c r="F4" s="2">
        <v>17.2</v>
      </c>
      <c r="G4" s="2">
        <v>-13.3</v>
      </c>
      <c r="H4" s="8">
        <f t="shared" ref="H4:H12" si="0">RANK(E4,$E$3:$E$12)</f>
        <v>2</v>
      </c>
      <c r="I4" s="1" t="str">
        <f t="shared" ref="I4:I12" si="1">IF(G4&lt;=0,"감소","")</f>
        <v>감소</v>
      </c>
    </row>
    <row r="5" spans="1:9" ht="18" customHeight="1" x14ac:dyDescent="0.3">
      <c r="A5" s="1" t="s">
        <v>10</v>
      </c>
      <c r="B5" s="1" t="s">
        <v>8</v>
      </c>
      <c r="C5" s="7" t="s">
        <v>11</v>
      </c>
      <c r="D5" s="4">
        <v>24138</v>
      </c>
      <c r="E5" s="4">
        <v>21410</v>
      </c>
      <c r="F5" s="2">
        <v>6.2</v>
      </c>
      <c r="G5" s="2">
        <v>-11.3</v>
      </c>
      <c r="H5" s="8">
        <f t="shared" si="0"/>
        <v>6</v>
      </c>
      <c r="I5" s="1" t="str">
        <f t="shared" si="1"/>
        <v>감소</v>
      </c>
    </row>
    <row r="6" spans="1:9" ht="18" customHeight="1" x14ac:dyDescent="0.3">
      <c r="A6" s="1" t="s">
        <v>12</v>
      </c>
      <c r="B6" s="1" t="s">
        <v>13</v>
      </c>
      <c r="C6" s="7" t="s">
        <v>24</v>
      </c>
      <c r="D6" s="4">
        <v>79000</v>
      </c>
      <c r="E6" s="4">
        <v>85310</v>
      </c>
      <c r="F6" s="2">
        <v>24.7</v>
      </c>
      <c r="G6" s="2">
        <v>8</v>
      </c>
      <c r="H6" s="8">
        <f t="shared" si="0"/>
        <v>1</v>
      </c>
      <c r="I6" s="1" t="str">
        <f t="shared" si="1"/>
        <v/>
      </c>
    </row>
    <row r="7" spans="1:9" ht="18" customHeight="1" x14ac:dyDescent="0.3">
      <c r="A7" s="1" t="s">
        <v>14</v>
      </c>
      <c r="B7" s="1" t="s">
        <v>13</v>
      </c>
      <c r="C7" s="7" t="s">
        <v>25</v>
      </c>
      <c r="D7" s="4">
        <v>45815</v>
      </c>
      <c r="E7" s="4">
        <v>49104</v>
      </c>
      <c r="F7" s="2">
        <v>14.2</v>
      </c>
      <c r="G7" s="2">
        <v>7.2</v>
      </c>
      <c r="H7" s="8">
        <f t="shared" si="0"/>
        <v>4</v>
      </c>
      <c r="I7" s="1" t="str">
        <f t="shared" si="1"/>
        <v/>
      </c>
    </row>
    <row r="8" spans="1:9" ht="18" customHeight="1" x14ac:dyDescent="0.3">
      <c r="A8" s="1" t="s">
        <v>15</v>
      </c>
      <c r="B8" s="1" t="s">
        <v>16</v>
      </c>
      <c r="C8" s="7" t="s">
        <v>25</v>
      </c>
      <c r="D8" s="4">
        <v>20004</v>
      </c>
      <c r="E8" s="4">
        <v>16632</v>
      </c>
      <c r="F8" s="2">
        <v>4.8</v>
      </c>
      <c r="G8" s="2">
        <v>-16.899999999999999</v>
      </c>
      <c r="H8" s="8">
        <f t="shared" si="0"/>
        <v>8</v>
      </c>
      <c r="I8" s="1" t="str">
        <f t="shared" si="1"/>
        <v>감소</v>
      </c>
    </row>
    <row r="9" spans="1:9" ht="18" customHeight="1" x14ac:dyDescent="0.3">
      <c r="A9" s="1" t="s">
        <v>17</v>
      </c>
      <c r="B9" s="1" t="s">
        <v>16</v>
      </c>
      <c r="C9" s="7" t="s">
        <v>11</v>
      </c>
      <c r="D9" s="4">
        <v>18590</v>
      </c>
      <c r="E9" s="4">
        <v>20275</v>
      </c>
      <c r="F9" s="2">
        <v>5.9</v>
      </c>
      <c r="G9" s="2">
        <v>9.1</v>
      </c>
      <c r="H9" s="8">
        <f t="shared" si="0"/>
        <v>7</v>
      </c>
      <c r="I9" s="1" t="str">
        <f t="shared" si="1"/>
        <v/>
      </c>
    </row>
    <row r="10" spans="1:9" ht="18" customHeight="1" x14ac:dyDescent="0.3">
      <c r="A10" s="1" t="s">
        <v>18</v>
      </c>
      <c r="B10" s="1" t="s">
        <v>19</v>
      </c>
      <c r="C10" s="7" t="s">
        <v>24</v>
      </c>
      <c r="D10" s="4">
        <v>7813</v>
      </c>
      <c r="E10" s="4">
        <v>7920</v>
      </c>
      <c r="F10" s="2">
        <v>2.2999999999999998</v>
      </c>
      <c r="G10" s="2">
        <v>1.4</v>
      </c>
      <c r="H10" s="8">
        <f t="shared" si="0"/>
        <v>9</v>
      </c>
      <c r="I10" s="1" t="str">
        <f t="shared" si="1"/>
        <v/>
      </c>
    </row>
    <row r="11" spans="1:9" ht="18" customHeight="1" x14ac:dyDescent="0.3">
      <c r="A11" s="1" t="s">
        <v>20</v>
      </c>
      <c r="B11" s="1" t="s">
        <v>8</v>
      </c>
      <c r="C11" s="7" t="s">
        <v>11</v>
      </c>
      <c r="D11" s="4">
        <v>19320</v>
      </c>
      <c r="E11" s="4">
        <v>22580</v>
      </c>
      <c r="F11" s="2">
        <v>6.5</v>
      </c>
      <c r="G11" s="2">
        <v>16.899999999999999</v>
      </c>
      <c r="H11" s="8">
        <f t="shared" si="0"/>
        <v>5</v>
      </c>
      <c r="I11" s="1" t="str">
        <f t="shared" si="1"/>
        <v/>
      </c>
    </row>
    <row r="12" spans="1:9" ht="18" customHeight="1" x14ac:dyDescent="0.3">
      <c r="A12" s="1" t="s">
        <v>21</v>
      </c>
      <c r="B12" s="1" t="s">
        <v>19</v>
      </c>
      <c r="C12" s="7" t="s">
        <v>25</v>
      </c>
      <c r="D12" s="4">
        <v>6205</v>
      </c>
      <c r="E12" s="4">
        <v>3708</v>
      </c>
      <c r="F12" s="2">
        <v>1.1000000000000001</v>
      </c>
      <c r="G12" s="2">
        <v>-40.200000000000003</v>
      </c>
      <c r="H12" s="8">
        <f t="shared" si="0"/>
        <v>10</v>
      </c>
      <c r="I12" s="1" t="str">
        <f t="shared" si="1"/>
        <v>감소</v>
      </c>
    </row>
    <row r="13" spans="1:9" ht="18" customHeight="1" x14ac:dyDescent="0.3">
      <c r="A13" s="37" t="s">
        <v>61</v>
      </c>
      <c r="B13" s="38"/>
      <c r="C13" s="38"/>
      <c r="D13" s="39"/>
      <c r="E13" s="36">
        <f>DAVERAGE(A2:I12,E2,B2:B3)</f>
        <v>40677.75</v>
      </c>
      <c r="F13" s="36"/>
      <c r="G13" s="36"/>
      <c r="H13" s="35"/>
      <c r="I13" s="35"/>
    </row>
    <row r="14" spans="1:9" ht="18" customHeight="1" x14ac:dyDescent="0.3">
      <c r="A14" s="37" t="s">
        <v>62</v>
      </c>
      <c r="B14" s="38"/>
      <c r="C14" s="38"/>
      <c r="D14" s="39"/>
      <c r="E14" s="36">
        <f>LARGE(D3:D12,2)</f>
        <v>68731</v>
      </c>
      <c r="F14" s="36"/>
      <c r="G14" s="36"/>
      <c r="H14" s="35"/>
      <c r="I14" s="35"/>
    </row>
    <row r="15" spans="1:9" ht="18" customHeight="1" x14ac:dyDescent="0.3">
      <c r="A15" s="37" t="s">
        <v>63</v>
      </c>
      <c r="B15" s="38"/>
      <c r="C15" s="38"/>
      <c r="D15" s="39"/>
      <c r="E15" s="36">
        <f>MAX(E3:E12)-MIN(E3:E12)</f>
        <v>81602</v>
      </c>
      <c r="F15" s="36"/>
      <c r="G15" s="36"/>
      <c r="H15" s="35"/>
      <c r="I15" s="35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$E3&gt;=40000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3" sqref="H23"/>
    </sheetView>
  </sheetViews>
  <sheetFormatPr defaultRowHeight="16.5" outlineLevelRow="3" outlineLevelCol="1" x14ac:dyDescent="0.3"/>
  <cols>
    <col min="1" max="1" width="13.125" customWidth="1"/>
    <col min="2" max="2" width="12.75" customWidth="1"/>
    <col min="3" max="3" width="10.75" customWidth="1"/>
    <col min="4" max="5" width="12.125" customWidth="1" outlineLevel="1"/>
    <col min="6" max="6" width="10.5" customWidth="1" outlineLevel="1"/>
    <col min="7" max="7" width="16.875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3</v>
      </c>
      <c r="G2" s="3" t="s">
        <v>4</v>
      </c>
    </row>
    <row r="3" spans="1:7" outlineLevel="3" x14ac:dyDescent="0.3">
      <c r="A3" s="1" t="s">
        <v>15</v>
      </c>
      <c r="B3" s="1" t="s">
        <v>16</v>
      </c>
      <c r="C3" s="1" t="s">
        <v>25</v>
      </c>
      <c r="D3" s="4">
        <v>20004</v>
      </c>
      <c r="E3" s="4">
        <v>16632</v>
      </c>
      <c r="F3" s="2">
        <v>4.8</v>
      </c>
      <c r="G3" s="2">
        <v>-16.899999999999999</v>
      </c>
    </row>
    <row r="4" spans="1:7" outlineLevel="3" x14ac:dyDescent="0.3">
      <c r="A4" s="1" t="s">
        <v>17</v>
      </c>
      <c r="B4" s="1" t="s">
        <v>16</v>
      </c>
      <c r="C4" s="1" t="s">
        <v>11</v>
      </c>
      <c r="D4" s="4">
        <v>18590</v>
      </c>
      <c r="E4" s="4">
        <v>20275</v>
      </c>
      <c r="F4" s="2">
        <v>5.9</v>
      </c>
      <c r="G4" s="2">
        <v>9.1</v>
      </c>
    </row>
    <row r="5" spans="1:7" s="5" customFormat="1" outlineLevel="2" x14ac:dyDescent="0.3">
      <c r="A5" s="1"/>
      <c r="B5" s="13" t="s">
        <v>34</v>
      </c>
      <c r="C5" s="1"/>
      <c r="D5" s="4">
        <f>SUBTOTAL(4,D3:D4)</f>
        <v>20004</v>
      </c>
      <c r="E5" s="4">
        <f>SUBTOTAL(4,E3:E4)</f>
        <v>20275</v>
      </c>
      <c r="F5" s="2"/>
      <c r="G5" s="2"/>
    </row>
    <row r="6" spans="1:7" s="5" customFormat="1" outlineLevel="1" x14ac:dyDescent="0.3">
      <c r="A6" s="1"/>
      <c r="B6" s="9" t="s">
        <v>29</v>
      </c>
      <c r="C6" s="1"/>
      <c r="D6" s="4">
        <f>SUBTOTAL(1,D3:D4)</f>
        <v>19297</v>
      </c>
      <c r="E6" s="4">
        <f>SUBTOTAL(1,E3:E4)</f>
        <v>18453.5</v>
      </c>
      <c r="F6" s="2"/>
      <c r="G6" s="2"/>
    </row>
    <row r="7" spans="1:7" outlineLevel="3" x14ac:dyDescent="0.3">
      <c r="A7" s="1" t="s">
        <v>7</v>
      </c>
      <c r="B7" s="1" t="s">
        <v>8</v>
      </c>
      <c r="C7" s="1" t="s">
        <v>24</v>
      </c>
      <c r="D7" s="4">
        <v>51524</v>
      </c>
      <c r="E7" s="4">
        <v>59100</v>
      </c>
      <c r="F7" s="2">
        <v>17.100000000000001</v>
      </c>
      <c r="G7" s="2">
        <v>14.7</v>
      </c>
    </row>
    <row r="8" spans="1:7" outlineLevel="3" x14ac:dyDescent="0.3">
      <c r="A8" s="1" t="s">
        <v>9</v>
      </c>
      <c r="B8" s="1" t="s">
        <v>8</v>
      </c>
      <c r="C8" s="1" t="s">
        <v>25</v>
      </c>
      <c r="D8" s="4">
        <v>68731</v>
      </c>
      <c r="E8" s="4">
        <v>59621</v>
      </c>
      <c r="F8" s="2">
        <v>17.2</v>
      </c>
      <c r="G8" s="2">
        <v>-13.3</v>
      </c>
    </row>
    <row r="9" spans="1:7" outlineLevel="3" x14ac:dyDescent="0.3">
      <c r="A9" s="1" t="s">
        <v>10</v>
      </c>
      <c r="B9" s="1" t="s">
        <v>8</v>
      </c>
      <c r="C9" s="1" t="s">
        <v>11</v>
      </c>
      <c r="D9" s="4">
        <v>24138</v>
      </c>
      <c r="E9" s="4">
        <v>21410</v>
      </c>
      <c r="F9" s="2">
        <v>6.2</v>
      </c>
      <c r="G9" s="2">
        <v>-11.3</v>
      </c>
    </row>
    <row r="10" spans="1:7" outlineLevel="3" x14ac:dyDescent="0.3">
      <c r="A10" s="1" t="s">
        <v>20</v>
      </c>
      <c r="B10" s="1" t="s">
        <v>8</v>
      </c>
      <c r="C10" s="1" t="s">
        <v>11</v>
      </c>
      <c r="D10" s="4">
        <v>19320</v>
      </c>
      <c r="E10" s="4">
        <v>22580</v>
      </c>
      <c r="F10" s="2">
        <v>6.5</v>
      </c>
      <c r="G10" s="2">
        <v>16.899999999999999</v>
      </c>
    </row>
    <row r="11" spans="1:7" s="5" customFormat="1" outlineLevel="2" x14ac:dyDescent="0.3">
      <c r="A11" s="1"/>
      <c r="B11" s="9" t="s">
        <v>35</v>
      </c>
      <c r="C11" s="1"/>
      <c r="D11" s="4">
        <f>SUBTOTAL(4,D7:D10)</f>
        <v>68731</v>
      </c>
      <c r="E11" s="4">
        <f>SUBTOTAL(4,E7:E10)</f>
        <v>59621</v>
      </c>
      <c r="F11" s="2"/>
      <c r="G11" s="2"/>
    </row>
    <row r="12" spans="1:7" s="5" customFormat="1" outlineLevel="1" x14ac:dyDescent="0.3">
      <c r="A12" s="1"/>
      <c r="B12" s="9" t="s">
        <v>30</v>
      </c>
      <c r="C12" s="1"/>
      <c r="D12" s="4">
        <f>SUBTOTAL(1,D7:D10)</f>
        <v>40928.25</v>
      </c>
      <c r="E12" s="4">
        <f>SUBTOTAL(1,E7:E10)</f>
        <v>40677.75</v>
      </c>
      <c r="F12" s="2"/>
      <c r="G12" s="2"/>
    </row>
    <row r="13" spans="1:7" outlineLevel="3" x14ac:dyDescent="0.3">
      <c r="A13" s="1" t="s">
        <v>12</v>
      </c>
      <c r="B13" s="1" t="s">
        <v>13</v>
      </c>
      <c r="C13" s="1" t="s">
        <v>24</v>
      </c>
      <c r="D13" s="4">
        <v>79000</v>
      </c>
      <c r="E13" s="4">
        <v>85310</v>
      </c>
      <c r="F13" s="2">
        <v>24.7</v>
      </c>
      <c r="G13" s="2">
        <v>8</v>
      </c>
    </row>
    <row r="14" spans="1:7" outlineLevel="3" x14ac:dyDescent="0.3">
      <c r="A14" s="1" t="s">
        <v>14</v>
      </c>
      <c r="B14" s="1" t="s">
        <v>13</v>
      </c>
      <c r="C14" s="1" t="s">
        <v>25</v>
      </c>
      <c r="D14" s="4">
        <v>45815</v>
      </c>
      <c r="E14" s="4">
        <v>49104</v>
      </c>
      <c r="F14" s="2">
        <v>14.2</v>
      </c>
      <c r="G14" s="2">
        <v>7.2</v>
      </c>
    </row>
    <row r="15" spans="1:7" s="5" customFormat="1" outlineLevel="2" x14ac:dyDescent="0.3">
      <c r="A15" s="1"/>
      <c r="B15" s="9" t="s">
        <v>36</v>
      </c>
      <c r="C15" s="1"/>
      <c r="D15" s="4">
        <f>SUBTOTAL(4,D13:D14)</f>
        <v>79000</v>
      </c>
      <c r="E15" s="4">
        <f>SUBTOTAL(4,E13:E14)</f>
        <v>85310</v>
      </c>
      <c r="F15" s="2"/>
      <c r="G15" s="2"/>
    </row>
    <row r="16" spans="1:7" s="5" customFormat="1" outlineLevel="1" x14ac:dyDescent="0.3">
      <c r="A16" s="1"/>
      <c r="B16" s="9" t="s">
        <v>31</v>
      </c>
      <c r="C16" s="1"/>
      <c r="D16" s="4">
        <f>SUBTOTAL(1,D13:D14)</f>
        <v>62407.5</v>
      </c>
      <c r="E16" s="4">
        <f>SUBTOTAL(1,E13:E14)</f>
        <v>67207</v>
      </c>
      <c r="F16" s="2"/>
      <c r="G16" s="2"/>
    </row>
    <row r="17" spans="1:7" outlineLevel="3" x14ac:dyDescent="0.3">
      <c r="A17" s="1" t="s">
        <v>18</v>
      </c>
      <c r="B17" s="1" t="s">
        <v>19</v>
      </c>
      <c r="C17" s="1" t="s">
        <v>24</v>
      </c>
      <c r="D17" s="4">
        <v>7813</v>
      </c>
      <c r="E17" s="4">
        <v>7920</v>
      </c>
      <c r="F17" s="2">
        <v>2.2999999999999998</v>
      </c>
      <c r="G17" s="2">
        <v>1.4</v>
      </c>
    </row>
    <row r="18" spans="1:7" outlineLevel="3" x14ac:dyDescent="0.3">
      <c r="A18" s="1" t="s">
        <v>21</v>
      </c>
      <c r="B18" s="1" t="s">
        <v>19</v>
      </c>
      <c r="C18" s="1" t="s">
        <v>25</v>
      </c>
      <c r="D18" s="4">
        <v>6205</v>
      </c>
      <c r="E18" s="4">
        <v>3708</v>
      </c>
      <c r="F18" s="2">
        <v>1.1000000000000001</v>
      </c>
      <c r="G18" s="2">
        <v>-40.200000000000003</v>
      </c>
    </row>
    <row r="19" spans="1:7" s="5" customFormat="1" outlineLevel="2" x14ac:dyDescent="0.3">
      <c r="A19" s="10"/>
      <c r="B19" s="12" t="s">
        <v>37</v>
      </c>
      <c r="C19" s="10"/>
      <c r="D19" s="14">
        <f>SUBTOTAL(4,D17:D18)</f>
        <v>7813</v>
      </c>
      <c r="E19" s="14">
        <f>SUBTOTAL(4,E17:E18)</f>
        <v>7920</v>
      </c>
      <c r="F19" s="11"/>
      <c r="G19" s="11"/>
    </row>
    <row r="20" spans="1:7" s="5" customFormat="1" outlineLevel="1" x14ac:dyDescent="0.3">
      <c r="A20" s="10"/>
      <c r="B20" s="12" t="s">
        <v>32</v>
      </c>
      <c r="C20" s="10"/>
      <c r="D20" s="14">
        <f>SUBTOTAL(1,D17:D18)</f>
        <v>7009</v>
      </c>
      <c r="E20" s="14">
        <f>SUBTOTAL(1,E17:E18)</f>
        <v>5814</v>
      </c>
      <c r="F20" s="11"/>
      <c r="G20" s="11"/>
    </row>
    <row r="21" spans="1:7" s="5" customFormat="1" x14ac:dyDescent="0.3">
      <c r="A21" s="10"/>
      <c r="B21" s="12" t="s">
        <v>38</v>
      </c>
      <c r="C21" s="10"/>
      <c r="D21" s="14">
        <f>SUBTOTAL(4,D3:D18)</f>
        <v>79000</v>
      </c>
      <c r="E21" s="14">
        <f>SUBTOTAL(4,E3:E18)</f>
        <v>85310</v>
      </c>
      <c r="F21" s="11"/>
      <c r="G21" s="11"/>
    </row>
    <row r="22" spans="1:7" s="5" customFormat="1" x14ac:dyDescent="0.3">
      <c r="A22" s="10"/>
      <c r="B22" s="12" t="s">
        <v>33</v>
      </c>
      <c r="C22" s="10"/>
      <c r="D22" s="14">
        <f>SUBTOTAL(1,D3:D18)</f>
        <v>34114</v>
      </c>
      <c r="E22" s="14">
        <f>SUBTOTAL(1,E3:E18)</f>
        <v>34566</v>
      </c>
      <c r="F22" s="11"/>
      <c r="G22" s="11"/>
    </row>
  </sheetData>
  <sortState ref="A3:G12">
    <sortCondition descending="1" ref="B3:B1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E21" sqref="E21"/>
    </sheetView>
  </sheetViews>
  <sheetFormatPr defaultRowHeight="16.5" x14ac:dyDescent="0.3"/>
  <cols>
    <col min="1" max="1" width="13.125" customWidth="1"/>
    <col min="2" max="2" width="12.75" customWidth="1"/>
    <col min="3" max="3" width="10.75" customWidth="1"/>
    <col min="4" max="5" width="12.125" customWidth="1"/>
    <col min="6" max="6" width="10.5" customWidth="1"/>
    <col min="7" max="7" width="16.875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3</v>
      </c>
      <c r="G2" s="3" t="s">
        <v>4</v>
      </c>
    </row>
    <row r="3" spans="1:7" x14ac:dyDescent="0.3">
      <c r="A3" s="1" t="s">
        <v>7</v>
      </c>
      <c r="B3" s="1" t="s">
        <v>8</v>
      </c>
      <c r="C3" s="1" t="s">
        <v>24</v>
      </c>
      <c r="D3" s="4">
        <v>51524</v>
      </c>
      <c r="E3" s="4">
        <v>59100</v>
      </c>
      <c r="F3" s="2">
        <v>17.100000000000001</v>
      </c>
      <c r="G3" s="2">
        <v>14.7</v>
      </c>
    </row>
    <row r="4" spans="1:7" x14ac:dyDescent="0.3">
      <c r="A4" s="1" t="s">
        <v>9</v>
      </c>
      <c r="B4" s="1" t="s">
        <v>8</v>
      </c>
      <c r="C4" s="1" t="s">
        <v>25</v>
      </c>
      <c r="D4" s="4">
        <v>68731</v>
      </c>
      <c r="E4" s="4">
        <v>59621</v>
      </c>
      <c r="F4" s="2">
        <v>17.2</v>
      </c>
      <c r="G4" s="2">
        <v>-13.3</v>
      </c>
    </row>
    <row r="5" spans="1:7" x14ac:dyDescent="0.3">
      <c r="A5" s="1" t="s">
        <v>10</v>
      </c>
      <c r="B5" s="1" t="s">
        <v>8</v>
      </c>
      <c r="C5" s="1" t="s">
        <v>11</v>
      </c>
      <c r="D5" s="4">
        <v>24138</v>
      </c>
      <c r="E5" s="4">
        <v>21410</v>
      </c>
      <c r="F5" s="2">
        <v>6.2</v>
      </c>
      <c r="G5" s="2">
        <v>-11.3</v>
      </c>
    </row>
    <row r="6" spans="1:7" x14ac:dyDescent="0.3">
      <c r="A6" s="1" t="s">
        <v>12</v>
      </c>
      <c r="B6" s="1" t="s">
        <v>13</v>
      </c>
      <c r="C6" s="1" t="s">
        <v>24</v>
      </c>
      <c r="D6" s="4">
        <v>79000</v>
      </c>
      <c r="E6" s="4">
        <v>85310</v>
      </c>
      <c r="F6" s="2">
        <v>24.7</v>
      </c>
      <c r="G6" s="2">
        <v>8</v>
      </c>
    </row>
    <row r="7" spans="1:7" x14ac:dyDescent="0.3">
      <c r="A7" s="1" t="s">
        <v>14</v>
      </c>
      <c r="B7" s="1" t="s">
        <v>13</v>
      </c>
      <c r="C7" s="1" t="s">
        <v>25</v>
      </c>
      <c r="D7" s="4">
        <v>45815</v>
      </c>
      <c r="E7" s="4">
        <v>49104</v>
      </c>
      <c r="F7" s="2">
        <v>14.2</v>
      </c>
      <c r="G7" s="2">
        <v>7.2</v>
      </c>
    </row>
    <row r="8" spans="1:7" x14ac:dyDescent="0.3">
      <c r="A8" s="1" t="s">
        <v>15</v>
      </c>
      <c r="B8" s="1" t="s">
        <v>16</v>
      </c>
      <c r="C8" s="1" t="s">
        <v>25</v>
      </c>
      <c r="D8" s="4">
        <v>20004</v>
      </c>
      <c r="E8" s="4">
        <v>16632</v>
      </c>
      <c r="F8" s="2">
        <v>4.8</v>
      </c>
      <c r="G8" s="2">
        <v>-16.899999999999999</v>
      </c>
    </row>
    <row r="9" spans="1:7" x14ac:dyDescent="0.3">
      <c r="A9" s="1" t="s">
        <v>17</v>
      </c>
      <c r="B9" s="1" t="s">
        <v>16</v>
      </c>
      <c r="C9" s="1" t="s">
        <v>11</v>
      </c>
      <c r="D9" s="4">
        <v>18590</v>
      </c>
      <c r="E9" s="4">
        <v>20275</v>
      </c>
      <c r="F9" s="2">
        <v>5.9</v>
      </c>
      <c r="G9" s="2">
        <v>9.1</v>
      </c>
    </row>
    <row r="10" spans="1:7" x14ac:dyDescent="0.3">
      <c r="A10" s="1" t="s">
        <v>18</v>
      </c>
      <c r="B10" s="1" t="s">
        <v>19</v>
      </c>
      <c r="C10" s="1" t="s">
        <v>24</v>
      </c>
      <c r="D10" s="4">
        <v>7813</v>
      </c>
      <c r="E10" s="4">
        <v>7920</v>
      </c>
      <c r="F10" s="2">
        <v>2.2999999999999998</v>
      </c>
      <c r="G10" s="2">
        <v>1.4</v>
      </c>
    </row>
    <row r="11" spans="1:7" x14ac:dyDescent="0.3">
      <c r="A11" s="1" t="s">
        <v>20</v>
      </c>
      <c r="B11" s="1" t="s">
        <v>8</v>
      </c>
      <c r="C11" s="1" t="s">
        <v>11</v>
      </c>
      <c r="D11" s="4">
        <v>19320</v>
      </c>
      <c r="E11" s="4">
        <v>22580</v>
      </c>
      <c r="F11" s="2">
        <v>6.5</v>
      </c>
      <c r="G11" s="2">
        <v>16.899999999999999</v>
      </c>
    </row>
    <row r="12" spans="1:7" x14ac:dyDescent="0.3">
      <c r="A12" s="1" t="s">
        <v>21</v>
      </c>
      <c r="B12" s="1" t="s">
        <v>19</v>
      </c>
      <c r="C12" s="1" t="s">
        <v>25</v>
      </c>
      <c r="D12" s="4">
        <v>6205</v>
      </c>
      <c r="E12" s="4">
        <v>3708</v>
      </c>
      <c r="F12" s="2">
        <v>1.1000000000000001</v>
      </c>
      <c r="G12" s="2">
        <v>-40.200000000000003</v>
      </c>
    </row>
    <row r="14" spans="1:7" x14ac:dyDescent="0.3">
      <c r="A14" s="3" t="s">
        <v>26</v>
      </c>
    </row>
    <row r="15" spans="1:7" x14ac:dyDescent="0.3">
      <c r="A15" s="1" t="b">
        <f>AND(B3="아시아",C3="레코더")</f>
        <v>0</v>
      </c>
    </row>
    <row r="18" spans="1:4" x14ac:dyDescent="0.3">
      <c r="A18" s="3" t="s">
        <v>0</v>
      </c>
      <c r="B18" s="3" t="s">
        <v>22</v>
      </c>
      <c r="C18" s="3" t="s">
        <v>23</v>
      </c>
      <c r="D18" s="3" t="s">
        <v>3</v>
      </c>
    </row>
    <row r="19" spans="1:4" x14ac:dyDescent="0.3">
      <c r="A19" s="1" t="s">
        <v>10</v>
      </c>
      <c r="B19" s="4">
        <v>24138</v>
      </c>
      <c r="C19" s="4">
        <v>21410</v>
      </c>
      <c r="D19" s="2">
        <v>6.2</v>
      </c>
    </row>
    <row r="20" spans="1:4" x14ac:dyDescent="0.3">
      <c r="A20" s="1" t="s">
        <v>20</v>
      </c>
      <c r="B20" s="4">
        <v>19320</v>
      </c>
      <c r="C20" s="4">
        <v>22580</v>
      </c>
      <c r="D20" s="2">
        <v>6.5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5" customWidth="1"/>
    <col min="4" max="6" width="17.125" bestFit="1" customWidth="1" outlineLevel="1"/>
  </cols>
  <sheetData>
    <row r="1" spans="2:6" ht="17.25" thickBot="1" x14ac:dyDescent="0.35"/>
    <row r="2" spans="2:6" x14ac:dyDescent="0.3">
      <c r="B2" s="20" t="s">
        <v>48</v>
      </c>
      <c r="C2" s="21"/>
      <c r="D2" s="27"/>
      <c r="E2" s="27"/>
      <c r="F2" s="27"/>
    </row>
    <row r="3" spans="2:6" collapsed="1" x14ac:dyDescent="0.3">
      <c r="B3" s="19"/>
      <c r="C3" s="19"/>
      <c r="D3" s="28" t="s">
        <v>50</v>
      </c>
      <c r="E3" s="28" t="s">
        <v>45</v>
      </c>
      <c r="F3" s="28" t="s">
        <v>47</v>
      </c>
    </row>
    <row r="4" spans="2:6" ht="27" hidden="1" outlineLevel="1" x14ac:dyDescent="0.3">
      <c r="B4" s="23"/>
      <c r="C4" s="23"/>
      <c r="D4" s="15"/>
      <c r="E4" s="30" t="s">
        <v>46</v>
      </c>
      <c r="F4" s="30" t="s">
        <v>46</v>
      </c>
    </row>
    <row r="5" spans="2:6" x14ac:dyDescent="0.3">
      <c r="B5" s="24" t="s">
        <v>49</v>
      </c>
      <c r="C5" s="25"/>
      <c r="D5" s="22"/>
      <c r="E5" s="22"/>
      <c r="F5" s="22"/>
    </row>
    <row r="6" spans="2:6" outlineLevel="1" x14ac:dyDescent="0.3">
      <c r="B6" s="23"/>
      <c r="C6" s="23" t="s">
        <v>39</v>
      </c>
      <c r="D6" s="16">
        <v>59100</v>
      </c>
      <c r="E6" s="29">
        <v>64900</v>
      </c>
      <c r="F6" s="29">
        <v>54780</v>
      </c>
    </row>
    <row r="7" spans="2:6" outlineLevel="1" x14ac:dyDescent="0.3">
      <c r="B7" s="23"/>
      <c r="C7" s="23" t="s">
        <v>40</v>
      </c>
      <c r="D7" s="16">
        <v>85310</v>
      </c>
      <c r="E7" s="29">
        <v>91110</v>
      </c>
      <c r="F7" s="29">
        <v>80990</v>
      </c>
    </row>
    <row r="8" spans="2:6" outlineLevel="1" x14ac:dyDescent="0.3">
      <c r="B8" s="23"/>
      <c r="C8" s="23" t="s">
        <v>41</v>
      </c>
      <c r="D8" s="16">
        <v>7920</v>
      </c>
      <c r="E8" s="29">
        <v>13720</v>
      </c>
      <c r="F8" s="29">
        <v>3600</v>
      </c>
    </row>
    <row r="9" spans="2:6" x14ac:dyDescent="0.3">
      <c r="B9" s="24" t="s">
        <v>51</v>
      </c>
      <c r="C9" s="25"/>
      <c r="D9" s="22"/>
      <c r="E9" s="22"/>
      <c r="F9" s="22"/>
    </row>
    <row r="10" spans="2:6" outlineLevel="1" x14ac:dyDescent="0.3">
      <c r="B10" s="23"/>
      <c r="C10" s="23" t="s">
        <v>42</v>
      </c>
      <c r="D10" s="17">
        <v>17.0977260892206</v>
      </c>
      <c r="E10" s="17">
        <v>17.875833195615101</v>
      </c>
      <c r="F10" s="17">
        <v>16.465284039675399</v>
      </c>
    </row>
    <row r="11" spans="2:6" outlineLevel="1" x14ac:dyDescent="0.3">
      <c r="B11" s="23"/>
      <c r="C11" s="23" t="s">
        <v>43</v>
      </c>
      <c r="D11" s="17">
        <v>24.680321703408001</v>
      </c>
      <c r="E11" s="17">
        <v>25.095025615600701</v>
      </c>
      <c r="F11" s="17">
        <v>24.3432521791404</v>
      </c>
    </row>
    <row r="12" spans="2:6" ht="17.25" outlineLevel="1" thickBot="1" x14ac:dyDescent="0.35">
      <c r="B12" s="26"/>
      <c r="C12" s="26" t="s">
        <v>44</v>
      </c>
      <c r="D12" s="18">
        <v>2.29126887693109</v>
      </c>
      <c r="E12" s="18">
        <v>3.7789896986724001</v>
      </c>
      <c r="F12" s="18">
        <v>1.08205590622182</v>
      </c>
    </row>
    <row r="13" spans="2:6" x14ac:dyDescent="0.3">
      <c r="B13" t="s">
        <v>52</v>
      </c>
    </row>
    <row r="14" spans="2:6" x14ac:dyDescent="0.3">
      <c r="B14" t="s">
        <v>53</v>
      </c>
    </row>
    <row r="15" spans="2:6" x14ac:dyDescent="0.3">
      <c r="B15" t="s">
        <v>54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125" customWidth="1"/>
    <col min="2" max="2" width="12.75" customWidth="1"/>
    <col min="3" max="3" width="10.75" customWidth="1"/>
    <col min="4" max="5" width="12.125" customWidth="1"/>
    <col min="6" max="6" width="10.5" customWidth="1"/>
    <col min="7" max="7" width="16.875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3</v>
      </c>
      <c r="G2" s="3" t="s">
        <v>4</v>
      </c>
    </row>
    <row r="3" spans="1:7" x14ac:dyDescent="0.3">
      <c r="A3" s="1" t="s">
        <v>7</v>
      </c>
      <c r="B3" s="1" t="s">
        <v>8</v>
      </c>
      <c r="C3" s="1" t="s">
        <v>24</v>
      </c>
      <c r="D3" s="4">
        <v>51524</v>
      </c>
      <c r="E3" s="4">
        <v>59100</v>
      </c>
      <c r="F3" s="2">
        <f>E3/SUM($E$3:$E$12)*100</f>
        <v>17.097726089220622</v>
      </c>
      <c r="G3" s="2">
        <v>14.7</v>
      </c>
    </row>
    <row r="4" spans="1:7" x14ac:dyDescent="0.3">
      <c r="A4" s="1" t="s">
        <v>9</v>
      </c>
      <c r="B4" s="1" t="s">
        <v>8</v>
      </c>
      <c r="C4" s="1" t="s">
        <v>25</v>
      </c>
      <c r="D4" s="4">
        <v>68731</v>
      </c>
      <c r="E4" s="4">
        <v>59621</v>
      </c>
      <c r="F4" s="2">
        <f t="shared" ref="F4:F12" si="0">E4/SUM($E$3:$E$12)*100</f>
        <v>17.248452236301567</v>
      </c>
      <c r="G4" s="2">
        <v>-13.3</v>
      </c>
    </row>
    <row r="5" spans="1:7" x14ac:dyDescent="0.3">
      <c r="A5" s="1" t="s">
        <v>10</v>
      </c>
      <c r="B5" s="1" t="s">
        <v>8</v>
      </c>
      <c r="C5" s="1" t="s">
        <v>11</v>
      </c>
      <c r="D5" s="4">
        <v>24138</v>
      </c>
      <c r="E5" s="4">
        <v>21410</v>
      </c>
      <c r="F5" s="2">
        <f t="shared" si="0"/>
        <v>6.1939478099866916</v>
      </c>
      <c r="G5" s="2">
        <v>-11.3</v>
      </c>
    </row>
    <row r="6" spans="1:7" x14ac:dyDescent="0.3">
      <c r="A6" s="1" t="s">
        <v>12</v>
      </c>
      <c r="B6" s="1" t="s">
        <v>13</v>
      </c>
      <c r="C6" s="1" t="s">
        <v>24</v>
      </c>
      <c r="D6" s="4">
        <v>79000</v>
      </c>
      <c r="E6" s="4">
        <v>85310</v>
      </c>
      <c r="F6" s="2">
        <f t="shared" si="0"/>
        <v>24.680321703407973</v>
      </c>
      <c r="G6" s="2">
        <v>8</v>
      </c>
    </row>
    <row r="7" spans="1:7" x14ac:dyDescent="0.3">
      <c r="A7" s="1" t="s">
        <v>14</v>
      </c>
      <c r="B7" s="1" t="s">
        <v>13</v>
      </c>
      <c r="C7" s="1" t="s">
        <v>25</v>
      </c>
      <c r="D7" s="4">
        <v>45815</v>
      </c>
      <c r="E7" s="4">
        <v>49104</v>
      </c>
      <c r="F7" s="2">
        <f t="shared" si="0"/>
        <v>14.205867036972746</v>
      </c>
      <c r="G7" s="2">
        <v>7.2</v>
      </c>
    </row>
    <row r="8" spans="1:7" x14ac:dyDescent="0.3">
      <c r="A8" s="1" t="s">
        <v>15</v>
      </c>
      <c r="B8" s="1" t="s">
        <v>16</v>
      </c>
      <c r="C8" s="1" t="s">
        <v>25</v>
      </c>
      <c r="D8" s="4">
        <v>20004</v>
      </c>
      <c r="E8" s="4">
        <v>16632</v>
      </c>
      <c r="F8" s="2">
        <f t="shared" si="0"/>
        <v>4.8116646415552857</v>
      </c>
      <c r="G8" s="2">
        <v>-16.899999999999999</v>
      </c>
    </row>
    <row r="9" spans="1:7" x14ac:dyDescent="0.3">
      <c r="A9" s="1" t="s">
        <v>17</v>
      </c>
      <c r="B9" s="1" t="s">
        <v>16</v>
      </c>
      <c r="C9" s="1" t="s">
        <v>11</v>
      </c>
      <c r="D9" s="4">
        <v>18590</v>
      </c>
      <c r="E9" s="4">
        <v>20275</v>
      </c>
      <c r="F9" s="2">
        <f t="shared" si="0"/>
        <v>5.8655904646184114</v>
      </c>
      <c r="G9" s="2">
        <v>9.1</v>
      </c>
    </row>
    <row r="10" spans="1:7" x14ac:dyDescent="0.3">
      <c r="A10" s="1" t="s">
        <v>18</v>
      </c>
      <c r="B10" s="1" t="s">
        <v>19</v>
      </c>
      <c r="C10" s="1" t="s">
        <v>24</v>
      </c>
      <c r="D10" s="4">
        <v>7813</v>
      </c>
      <c r="E10" s="4">
        <v>7920</v>
      </c>
      <c r="F10" s="2">
        <f t="shared" si="0"/>
        <v>2.2912688769310883</v>
      </c>
      <c r="G10" s="2">
        <v>1.4</v>
      </c>
    </row>
    <row r="11" spans="1:7" x14ac:dyDescent="0.3">
      <c r="A11" s="1" t="s">
        <v>20</v>
      </c>
      <c r="B11" s="1" t="s">
        <v>8</v>
      </c>
      <c r="C11" s="1" t="s">
        <v>11</v>
      </c>
      <c r="D11" s="4">
        <v>19320</v>
      </c>
      <c r="E11" s="4">
        <v>22580</v>
      </c>
      <c r="F11" s="2">
        <f t="shared" si="0"/>
        <v>6.5324307122606031</v>
      </c>
      <c r="G11" s="2">
        <v>16.899999999999999</v>
      </c>
    </row>
    <row r="12" spans="1:7" x14ac:dyDescent="0.3">
      <c r="A12" s="1" t="s">
        <v>21</v>
      </c>
      <c r="B12" s="1" t="s">
        <v>19</v>
      </c>
      <c r="C12" s="1" t="s">
        <v>25</v>
      </c>
      <c r="D12" s="4">
        <v>6205</v>
      </c>
      <c r="E12" s="4">
        <v>3708</v>
      </c>
      <c r="F12" s="2">
        <f t="shared" si="0"/>
        <v>1.0727304287450095</v>
      </c>
      <c r="G12" s="2">
        <v>-40.200000000000003</v>
      </c>
    </row>
  </sheetData>
  <scenarios current="1" sqref="F3 F6 F10">
    <scenario name="2016년 5800 증가" locked="1" count="3" user="자격검정팀" comment="만든 사람 자격검정팀 날짜 2018-01-27">
      <inputCells r="E3" val="64900" numFmtId="177"/>
      <inputCells r="E6" val="91110" numFmtId="177"/>
      <inputCells r="E10" val="13720" numFmtId="177"/>
    </scenario>
    <scenario name="2016년 4320 감소" locked="1" count="3" user="자격검정팀" comment="만든 사람 자격검정팀 날짜 2018-01-27">
      <inputCells r="E3" val="54780" numFmtId="177"/>
      <inputCells r="E6" val="80990" numFmtId="177"/>
      <inputCells r="E10" val="3600" numFmtId="177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 x14ac:dyDescent="0.3"/>
  <cols>
    <col min="1" max="1" width="15.5" customWidth="1"/>
    <col min="2" max="2" width="16.75" customWidth="1"/>
    <col min="3" max="5" width="13" customWidth="1"/>
    <col min="6" max="6" width="9.625" customWidth="1"/>
    <col min="7" max="9" width="14" bestFit="1" customWidth="1"/>
    <col min="10" max="11" width="18.875" bestFit="1" customWidth="1"/>
  </cols>
  <sheetData>
    <row r="3" spans="1:5" x14ac:dyDescent="0.3">
      <c r="A3" s="31"/>
      <c r="B3" s="31"/>
      <c r="C3" s="32" t="s">
        <v>1</v>
      </c>
      <c r="D3" s="31"/>
      <c r="E3" s="31"/>
    </row>
    <row r="4" spans="1:5" x14ac:dyDescent="0.3">
      <c r="A4" s="32" t="s">
        <v>2</v>
      </c>
      <c r="B4" s="32" t="s">
        <v>60</v>
      </c>
      <c r="C4" s="33" t="s">
        <v>19</v>
      </c>
      <c r="D4" s="33" t="s">
        <v>13</v>
      </c>
      <c r="E4" s="33" t="s">
        <v>16</v>
      </c>
    </row>
    <row r="5" spans="1:5" x14ac:dyDescent="0.3">
      <c r="A5" s="40" t="s">
        <v>25</v>
      </c>
      <c r="B5" s="33" t="s">
        <v>56</v>
      </c>
      <c r="C5" s="34">
        <v>6205</v>
      </c>
      <c r="D5" s="34">
        <v>45815</v>
      </c>
      <c r="E5" s="34">
        <v>20004</v>
      </c>
    </row>
    <row r="6" spans="1:5" x14ac:dyDescent="0.3">
      <c r="A6" s="41"/>
      <c r="B6" s="33" t="s">
        <v>58</v>
      </c>
      <c r="C6" s="34">
        <v>3708</v>
      </c>
      <c r="D6" s="34">
        <v>49104</v>
      </c>
      <c r="E6" s="34">
        <v>16632</v>
      </c>
    </row>
    <row r="7" spans="1:5" x14ac:dyDescent="0.3">
      <c r="A7" s="40" t="s">
        <v>11</v>
      </c>
      <c r="B7" s="33" t="s">
        <v>56</v>
      </c>
      <c r="C7" s="34" t="s">
        <v>59</v>
      </c>
      <c r="D7" s="34" t="s">
        <v>59</v>
      </c>
      <c r="E7" s="34">
        <v>18590</v>
      </c>
    </row>
    <row r="8" spans="1:5" x14ac:dyDescent="0.3">
      <c r="A8" s="41"/>
      <c r="B8" s="33" t="s">
        <v>58</v>
      </c>
      <c r="C8" s="34" t="s">
        <v>59</v>
      </c>
      <c r="D8" s="34" t="s">
        <v>59</v>
      </c>
      <c r="E8" s="34">
        <v>20275</v>
      </c>
    </row>
    <row r="9" spans="1:5" x14ac:dyDescent="0.3">
      <c r="A9" s="40" t="s">
        <v>24</v>
      </c>
      <c r="B9" s="33" t="s">
        <v>56</v>
      </c>
      <c r="C9" s="34">
        <v>7813</v>
      </c>
      <c r="D9" s="34">
        <v>79000</v>
      </c>
      <c r="E9" s="34" t="s">
        <v>59</v>
      </c>
    </row>
    <row r="10" spans="1:5" x14ac:dyDescent="0.3">
      <c r="A10" s="41"/>
      <c r="B10" s="33" t="s">
        <v>58</v>
      </c>
      <c r="C10" s="34">
        <v>7920</v>
      </c>
      <c r="D10" s="34">
        <v>85310</v>
      </c>
      <c r="E10" s="34" t="s">
        <v>59</v>
      </c>
    </row>
    <row r="11" spans="1:5" x14ac:dyDescent="0.3">
      <c r="A11" s="40" t="s">
        <v>55</v>
      </c>
      <c r="B11" s="41"/>
      <c r="C11" s="34">
        <v>7009</v>
      </c>
      <c r="D11" s="34">
        <v>62407.5</v>
      </c>
      <c r="E11" s="34">
        <v>19297</v>
      </c>
    </row>
    <row r="12" spans="1:5" x14ac:dyDescent="0.3">
      <c r="A12" s="40" t="s">
        <v>57</v>
      </c>
      <c r="B12" s="41"/>
      <c r="C12" s="34">
        <v>5814</v>
      </c>
      <c r="D12" s="34">
        <v>67207</v>
      </c>
      <c r="E12" s="34">
        <v>18453.5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125" customWidth="1"/>
    <col min="2" max="2" width="12.75" customWidth="1"/>
    <col min="3" max="3" width="10.75" customWidth="1"/>
    <col min="4" max="5" width="12.125" customWidth="1"/>
    <col min="6" max="6" width="10.5" customWidth="1"/>
    <col min="7" max="7" width="16.875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3</v>
      </c>
      <c r="G2" s="3" t="s">
        <v>4</v>
      </c>
    </row>
    <row r="3" spans="1:7" x14ac:dyDescent="0.3">
      <c r="A3" s="1" t="s">
        <v>7</v>
      </c>
      <c r="B3" s="1" t="s">
        <v>8</v>
      </c>
      <c r="C3" s="1" t="s">
        <v>24</v>
      </c>
      <c r="D3" s="4">
        <v>51524</v>
      </c>
      <c r="E3" s="4">
        <v>59100</v>
      </c>
      <c r="F3" s="2">
        <v>17.100000000000001</v>
      </c>
      <c r="G3" s="2">
        <v>14.7</v>
      </c>
    </row>
    <row r="4" spans="1:7" x14ac:dyDescent="0.3">
      <c r="A4" s="1" t="s">
        <v>9</v>
      </c>
      <c r="B4" s="1" t="s">
        <v>8</v>
      </c>
      <c r="C4" s="1" t="s">
        <v>25</v>
      </c>
      <c r="D4" s="4">
        <v>68731</v>
      </c>
      <c r="E4" s="4">
        <v>59621</v>
      </c>
      <c r="F4" s="2">
        <v>17.2</v>
      </c>
      <c r="G4" s="2">
        <v>-13.3</v>
      </c>
    </row>
    <row r="5" spans="1:7" x14ac:dyDescent="0.3">
      <c r="A5" s="1" t="s">
        <v>10</v>
      </c>
      <c r="B5" s="1" t="s">
        <v>8</v>
      </c>
      <c r="C5" s="1" t="s">
        <v>11</v>
      </c>
      <c r="D5" s="4">
        <v>24138</v>
      </c>
      <c r="E5" s="4">
        <v>21410</v>
      </c>
      <c r="F5" s="2">
        <v>6.2</v>
      </c>
      <c r="G5" s="2">
        <v>-11.3</v>
      </c>
    </row>
    <row r="6" spans="1:7" x14ac:dyDescent="0.3">
      <c r="A6" s="1" t="s">
        <v>12</v>
      </c>
      <c r="B6" s="1" t="s">
        <v>13</v>
      </c>
      <c r="C6" s="1" t="s">
        <v>24</v>
      </c>
      <c r="D6" s="4">
        <v>79000</v>
      </c>
      <c r="E6" s="4">
        <v>85310</v>
      </c>
      <c r="F6" s="2">
        <v>24.7</v>
      </c>
      <c r="G6" s="2">
        <v>8</v>
      </c>
    </row>
    <row r="7" spans="1:7" x14ac:dyDescent="0.3">
      <c r="A7" s="1" t="s">
        <v>14</v>
      </c>
      <c r="B7" s="1" t="s">
        <v>13</v>
      </c>
      <c r="C7" s="1" t="s">
        <v>25</v>
      </c>
      <c r="D7" s="4">
        <v>45815</v>
      </c>
      <c r="E7" s="4">
        <v>49104</v>
      </c>
      <c r="F7" s="2">
        <v>14.2</v>
      </c>
      <c r="G7" s="2">
        <v>7.2</v>
      </c>
    </row>
    <row r="8" spans="1:7" x14ac:dyDescent="0.3">
      <c r="A8" s="1" t="s">
        <v>15</v>
      </c>
      <c r="B8" s="1" t="s">
        <v>16</v>
      </c>
      <c r="C8" s="1" t="s">
        <v>25</v>
      </c>
      <c r="D8" s="4">
        <v>20004</v>
      </c>
      <c r="E8" s="4">
        <v>16632</v>
      </c>
      <c r="F8" s="2">
        <v>4.8</v>
      </c>
      <c r="G8" s="2">
        <v>-16.899999999999999</v>
      </c>
    </row>
    <row r="9" spans="1:7" x14ac:dyDescent="0.3">
      <c r="A9" s="1" t="s">
        <v>17</v>
      </c>
      <c r="B9" s="1" t="s">
        <v>16</v>
      </c>
      <c r="C9" s="1" t="s">
        <v>11</v>
      </c>
      <c r="D9" s="4">
        <v>18590</v>
      </c>
      <c r="E9" s="4">
        <v>20275</v>
      </c>
      <c r="F9" s="2">
        <v>5.9</v>
      </c>
      <c r="G9" s="2">
        <v>9.1</v>
      </c>
    </row>
    <row r="10" spans="1:7" x14ac:dyDescent="0.3">
      <c r="A10" s="1" t="s">
        <v>18</v>
      </c>
      <c r="B10" s="1" t="s">
        <v>19</v>
      </c>
      <c r="C10" s="1" t="s">
        <v>24</v>
      </c>
      <c r="D10" s="4">
        <v>7813</v>
      </c>
      <c r="E10" s="4">
        <v>7920</v>
      </c>
      <c r="F10" s="2">
        <v>2.2999999999999998</v>
      </c>
      <c r="G10" s="2">
        <v>1.4</v>
      </c>
    </row>
    <row r="11" spans="1:7" x14ac:dyDescent="0.3">
      <c r="A11" s="1" t="s">
        <v>20</v>
      </c>
      <c r="B11" s="1" t="s">
        <v>8</v>
      </c>
      <c r="C11" s="1" t="s">
        <v>11</v>
      </c>
      <c r="D11" s="4">
        <v>19320</v>
      </c>
      <c r="E11" s="4">
        <v>22580</v>
      </c>
      <c r="F11" s="2">
        <v>6.5</v>
      </c>
      <c r="G11" s="2">
        <v>16.899999999999999</v>
      </c>
    </row>
    <row r="12" spans="1:7" x14ac:dyDescent="0.3">
      <c r="A12" s="1" t="s">
        <v>21</v>
      </c>
      <c r="B12" s="1" t="s">
        <v>19</v>
      </c>
      <c r="C12" s="1" t="s">
        <v>25</v>
      </c>
      <c r="D12" s="4">
        <v>6205</v>
      </c>
      <c r="E12" s="4">
        <v>3708</v>
      </c>
      <c r="F12" s="2">
        <v>1.1000000000000001</v>
      </c>
      <c r="G12" s="2">
        <v>-40.200000000000003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I28" sqref="I28"/>
    </sheetView>
  </sheetViews>
  <sheetFormatPr defaultRowHeight="16.5" x14ac:dyDescent="0.3"/>
  <cols>
    <col min="1" max="1" width="12.75" customWidth="1"/>
    <col min="2" max="2" width="13.125" customWidth="1"/>
    <col min="3" max="3" width="10.75" customWidth="1"/>
    <col min="4" max="5" width="12.125" customWidth="1"/>
    <col min="6" max="6" width="10.5" customWidth="1"/>
  </cols>
  <sheetData>
    <row r="2" spans="1:6" x14ac:dyDescent="0.3">
      <c r="A2" s="3" t="s">
        <v>1</v>
      </c>
      <c r="B2" s="3" t="s">
        <v>0</v>
      </c>
      <c r="C2" s="3" t="s">
        <v>2</v>
      </c>
      <c r="D2" s="3" t="s">
        <v>22</v>
      </c>
      <c r="E2" s="3" t="s">
        <v>23</v>
      </c>
      <c r="F2" s="3" t="s">
        <v>3</v>
      </c>
    </row>
    <row r="3" spans="1:6" x14ac:dyDescent="0.3">
      <c r="A3" s="1" t="s">
        <v>8</v>
      </c>
      <c r="B3" s="1" t="s">
        <v>7</v>
      </c>
      <c r="C3" s="1" t="s">
        <v>24</v>
      </c>
      <c r="D3" s="4">
        <v>51524</v>
      </c>
      <c r="E3" s="4">
        <v>59100</v>
      </c>
      <c r="F3" s="2">
        <v>17.100000000000001</v>
      </c>
    </row>
    <row r="4" spans="1:6" x14ac:dyDescent="0.3">
      <c r="A4" s="1" t="s">
        <v>13</v>
      </c>
      <c r="B4" s="1" t="s">
        <v>12</v>
      </c>
      <c r="C4" s="1" t="s">
        <v>24</v>
      </c>
      <c r="D4" s="4">
        <v>79000</v>
      </c>
      <c r="E4" s="4">
        <v>85310</v>
      </c>
      <c r="F4" s="2">
        <v>24.7</v>
      </c>
    </row>
    <row r="5" spans="1:6" x14ac:dyDescent="0.3">
      <c r="A5" s="1" t="s">
        <v>16</v>
      </c>
      <c r="B5" s="1" t="s">
        <v>15</v>
      </c>
      <c r="C5" s="1" t="s">
        <v>25</v>
      </c>
      <c r="D5" s="4">
        <v>20004</v>
      </c>
      <c r="E5" s="4">
        <v>16632</v>
      </c>
      <c r="F5" s="2">
        <v>4.8</v>
      </c>
    </row>
    <row r="6" spans="1:6" x14ac:dyDescent="0.3">
      <c r="A6" s="1" t="s">
        <v>19</v>
      </c>
      <c r="B6" s="1" t="s">
        <v>18</v>
      </c>
      <c r="C6" s="1" t="s">
        <v>24</v>
      </c>
      <c r="D6" s="4">
        <v>7813</v>
      </c>
      <c r="E6" s="4">
        <v>7920</v>
      </c>
      <c r="F6" s="2">
        <v>2.2999999999999998</v>
      </c>
    </row>
    <row r="7" spans="1:6" x14ac:dyDescent="0.3">
      <c r="A7" s="1" t="s">
        <v>27</v>
      </c>
      <c r="B7" s="1" t="s">
        <v>28</v>
      </c>
      <c r="C7" s="1" t="s">
        <v>25</v>
      </c>
      <c r="D7" s="4">
        <v>6205</v>
      </c>
      <c r="E7" s="4">
        <v>3708</v>
      </c>
      <c r="F7" s="2">
        <v>1.1000000000000001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수출현황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2018-01-05T18:33:43Z</dcterms:created>
  <dcterms:modified xsi:type="dcterms:W3CDTF">2018-03-13T02:14:56Z</dcterms:modified>
</cp:coreProperties>
</file>