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495" yWindow="120" windowWidth="23565" windowHeight="10530"/>
  </bookViews>
  <sheets>
    <sheet name="관광상품현황" sheetId="1" r:id="rId1"/>
    <sheet name="부분합" sheetId="14" r:id="rId2"/>
    <sheet name="필터" sheetId="3" r:id="rId3"/>
    <sheet name="시나리오 요약" sheetId="17" r:id="rId4"/>
    <sheet name="시나리오" sheetId="9" r:id="rId5"/>
    <sheet name="피벗테이블 정답" sheetId="16" r:id="rId6"/>
    <sheet name="피벗테이블" sheetId="5" r:id="rId7"/>
    <sheet name="차트" sheetId="6" r:id="rId8"/>
  </sheets>
  <definedNames>
    <definedName name="_xlnm._FilterDatabase" localSheetId="4" hidden="1">시나리오!$A$2:$G$12</definedName>
    <definedName name="_xlnm._FilterDatabase" localSheetId="2" hidden="1">필터!$A$2:$G$12</definedName>
    <definedName name="_xlnm.Criteria" localSheetId="4">시나리오!#REF!</definedName>
    <definedName name="_xlnm.Extract" localSheetId="4">시나리오!#REF!</definedName>
    <definedName name="_xlnm.Extract" localSheetId="2">필터!$A$18:$D$18</definedName>
  </definedNames>
  <calcPr calcId="145621"/>
  <pivotCaches>
    <pivotCache cacheId="1" r:id="rId9"/>
  </pivotCaches>
</workbook>
</file>

<file path=xl/calcChain.xml><?xml version="1.0" encoding="utf-8"?>
<calcChain xmlns="http://schemas.openxmlformats.org/spreadsheetml/2006/main">
  <c r="A15" i="3" l="1"/>
  <c r="B19" i="14"/>
  <c r="B17" i="14"/>
  <c r="B13" i="14"/>
  <c r="B6" i="14"/>
  <c r="G20" i="14"/>
  <c r="F20" i="14"/>
  <c r="E20" i="14"/>
  <c r="G18" i="14"/>
  <c r="F18" i="14"/>
  <c r="E18" i="14"/>
  <c r="G14" i="14"/>
  <c r="F14" i="14"/>
  <c r="E14" i="14"/>
  <c r="G7" i="14"/>
  <c r="F7" i="14"/>
  <c r="E7" i="14"/>
  <c r="E15" i="1"/>
  <c r="E14" i="1"/>
  <c r="E13" i="1"/>
  <c r="I3" i="1"/>
  <c r="H3" i="1"/>
  <c r="I4" i="1" l="1"/>
  <c r="I5" i="1"/>
  <c r="I6" i="1"/>
  <c r="I7" i="1"/>
  <c r="I8" i="1"/>
  <c r="I9" i="1"/>
  <c r="I10" i="1"/>
  <c r="I11" i="1"/>
  <c r="I12" i="1"/>
  <c r="H12" i="9"/>
  <c r="H10" i="9"/>
  <c r="H5" i="9"/>
  <c r="H4" i="9"/>
  <c r="H11" i="9"/>
  <c r="H9" i="9"/>
  <c r="H8" i="9"/>
  <c r="H7" i="9"/>
  <c r="H3" i="9"/>
  <c r="H6" i="9"/>
  <c r="H4" i="1"/>
  <c r="H5" i="1"/>
  <c r="H6" i="1"/>
  <c r="H7" i="1"/>
  <c r="H8" i="1"/>
  <c r="H9" i="1"/>
  <c r="H10" i="1"/>
  <c r="H11" i="1"/>
  <c r="H12" i="1"/>
</calcChain>
</file>

<file path=xl/sharedStrings.xml><?xml version="1.0" encoding="utf-8"?>
<sst xmlns="http://schemas.openxmlformats.org/spreadsheetml/2006/main" count="337" uniqueCount="81">
  <si>
    <t>순위</t>
    <phoneticPr fontId="4" type="noConversion"/>
  </si>
  <si>
    <t>비고</t>
    <phoneticPr fontId="4" type="noConversion"/>
  </si>
  <si>
    <t>값</t>
  </si>
  <si>
    <t>$H$6</t>
  </si>
  <si>
    <t>$H$7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</si>
  <si>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</si>
  <si>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</si>
  <si>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</si>
  <si>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</si>
  <si>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</si>
  <si>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</si>
  <si>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</si>
  <si>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조건</t>
    <phoneticPr fontId="2" type="noConversion"/>
  </si>
  <si>
    <t>$F$6</t>
  </si>
  <si>
    <t>$F$7</t>
  </si>
  <si>
    <t>$F$8</t>
  </si>
  <si>
    <t>$F$9</t>
  </si>
  <si>
    <t>$H$8</t>
  </si>
  <si>
    <t>$H$9</t>
  </si>
  <si>
    <t>**</t>
  </si>
  <si>
    <t>상품코드</t>
  </si>
  <si>
    <t>체험관광명</t>
  </si>
  <si>
    <t>분류</t>
  </si>
  <si>
    <t>체험지역</t>
  </si>
  <si>
    <t>만족도</t>
  </si>
  <si>
    <t>참가인원</t>
  </si>
  <si>
    <t>참가비</t>
  </si>
  <si>
    <t>KS-01</t>
  </si>
  <si>
    <t>해녀체험</t>
  </si>
  <si>
    <t>문화</t>
  </si>
  <si>
    <t>경상도</t>
  </si>
  <si>
    <t>JR-03</t>
  </si>
  <si>
    <t>잠수함타기</t>
  </si>
  <si>
    <t>레저</t>
  </si>
  <si>
    <t>전라도</t>
  </si>
  <si>
    <t>JJ-07</t>
  </si>
  <si>
    <t>감귤따기</t>
  </si>
  <si>
    <t>제주도</t>
  </si>
  <si>
    <t>SO-05</t>
  </si>
  <si>
    <t>고궁탐험</t>
  </si>
  <si>
    <t>서울특별시</t>
  </si>
  <si>
    <t>CC-09</t>
  </si>
  <si>
    <t>바지락캐기</t>
  </si>
  <si>
    <t>충청도</t>
  </si>
  <si>
    <t>KW-02</t>
  </si>
  <si>
    <t>전통시장</t>
  </si>
  <si>
    <t>쇼핑</t>
  </si>
  <si>
    <t>강원도</t>
  </si>
  <si>
    <t>GK-00</t>
  </si>
  <si>
    <t>승마체험</t>
  </si>
  <si>
    <t>경기도</t>
  </si>
  <si>
    <t>KW-04</t>
  </si>
  <si>
    <t>레일바이크</t>
  </si>
  <si>
    <t>JR-08</t>
  </si>
  <si>
    <t>한옥마을</t>
  </si>
  <si>
    <t>KW-06</t>
  </si>
  <si>
    <t>공예품시장</t>
  </si>
  <si>
    <t>분류가 '문화'인 참가인원의 합계</t>
  </si>
  <si>
    <t>참가비의 최대값-최소값의 차이</t>
  </si>
  <si>
    <t>체험지역이 강원도인 개수</t>
  </si>
  <si>
    <t>참가수익</t>
    <phoneticPr fontId="2" type="noConversion"/>
  </si>
  <si>
    <t>$F$10</t>
  </si>
  <si>
    <t>$H$10</t>
  </si>
  <si>
    <t>평균 : 만족도</t>
  </si>
  <si>
    <t>전체 평균 : 만족도</t>
  </si>
  <si>
    <t>평균 : 참가인원</t>
  </si>
  <si>
    <t>전체 평균 : 참가인원</t>
  </si>
  <si>
    <t>'분류'가 "문화"인 '참가인원'의 합계</t>
    <phoneticPr fontId="2" type="noConversion"/>
  </si>
  <si>
    <t>전체 평균</t>
  </si>
  <si>
    <t>레저 평균</t>
  </si>
  <si>
    <t>문화 평균</t>
  </si>
  <si>
    <t>쇼핑 평균</t>
  </si>
  <si>
    <t>참가인원 17명 추가</t>
  </si>
  <si>
    <t>만든 사람 2-20 날짜 2017-09-23</t>
  </si>
  <si>
    <t>참가인원 8명 취소</t>
  </si>
  <si>
    <t>'만족도' 중 두 번째로 작은 값</t>
    <phoneticPr fontId="2" type="noConversion"/>
  </si>
  <si>
    <t>'참가비'의 최대값-최소값 차이</t>
    <phoneticPr fontId="2" type="noConversion"/>
  </si>
  <si>
    <t>레저 개수</t>
  </si>
  <si>
    <t>문화 개수</t>
  </si>
  <si>
    <t>쇼핑 개수</t>
  </si>
  <si>
    <t>전체 개수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</si>
</sst>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&quot;위&quot;"/>
    <numFmt numFmtId="177" formatCode="#,##0_ "/>
    <numFmt numFmtId="178" formatCode="0.0_ "/>
    <numFmt numFmtId="179" formatCode="#&quot;명&quot;"/>
    <numFmt numFmtId="180" formatCode="#&quot;점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0" fillId="0" borderId="0" xfId="0" pivotButton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0" fillId="4" borderId="0" xfId="0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/>
    </xf>
    <xf numFmtId="177" fontId="3" fillId="0" borderId="1" xfId="2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2" fontId="3" fillId="0" borderId="1" xfId="3" applyFont="1" applyBorder="1" applyAlignment="1">
      <alignment horizontal="center" vertical="center"/>
    </xf>
    <xf numFmtId="42" fontId="3" fillId="0" borderId="0" xfId="3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0" fillId="0" borderId="0" xfId="0" applyNumberFormat="1" applyFill="1" applyBorder="1" applyAlignment="1">
      <alignment vertical="center"/>
    </xf>
    <xf numFmtId="41" fontId="0" fillId="0" borderId="8" xfId="0" applyNumberForma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179" fontId="3" fillId="0" borderId="1" xfId="2" applyNumberFormat="1" applyFont="1" applyBorder="1" applyAlignment="1">
      <alignment horizontal="center" vertical="center"/>
    </xf>
    <xf numFmtId="180" fontId="3" fillId="0" borderId="1" xfId="1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80" fontId="3" fillId="0" borderId="0" xfId="1" applyNumberFormat="1" applyFont="1" applyBorder="1" applyAlignment="1">
      <alignment horizontal="center" vertical="center"/>
    </xf>
    <xf numFmtId="179" fontId="3" fillId="0" borderId="0" xfId="2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5" borderId="4" xfId="0" quotePrefix="1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 vertical="center"/>
    </xf>
    <xf numFmtId="0" fontId="5" fillId="5" borderId="6" xfId="0" applyNumberFormat="1" applyFont="1" applyFill="1" applyBorder="1" applyAlignment="1">
      <alignment horizontal="center" vertical="center"/>
    </xf>
    <xf numFmtId="0" fontId="5" fillId="5" borderId="5" xfId="0" quotePrefix="1" applyNumberFormat="1" applyFont="1" applyFill="1" applyBorder="1" applyAlignment="1">
      <alignment horizontal="center" vertical="center"/>
    </xf>
    <xf numFmtId="0" fontId="5" fillId="5" borderId="6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백분율" xfId="2" builtinId="5"/>
    <cellStyle name="쉼표 [0]" xfId="1" builtinId="6"/>
    <cellStyle name="통화 [0]" xfId="3" builtinId="7"/>
    <cellStyle name="표준" xfId="0" builtinId="0"/>
  </cellStyles>
  <dxfs count="3">
    <dxf>
      <alignment horizontal="center" readingOrder="0"/>
    </dxf>
    <dxf>
      <numFmt numFmtId="178" formatCode="0.0_ "/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sz="1800" b="0">
                <a:latin typeface="궁서" panose="02030600000101010101" pitchFamily="18" charset="-127"/>
                <a:ea typeface="궁서" panose="02030600000101010101" pitchFamily="18" charset="-127"/>
              </a:defRPr>
            </a:pPr>
            <a:r>
              <a:rPr lang="ko-KR" sz="1800" b="0" i="1">
                <a:latin typeface="궁서" panose="02030600000101010101" pitchFamily="18" charset="-127"/>
                <a:ea typeface="궁서" panose="02030600000101010101" pitchFamily="18" charset="-127"/>
              </a:rPr>
              <a:t>레저 및 쇼핑 상품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만족도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잠수함타기</c:v>
                </c:pt>
                <c:pt idx="1">
                  <c:v>승마체험</c:v>
                </c:pt>
                <c:pt idx="2">
                  <c:v>레일바이크</c:v>
                </c:pt>
                <c:pt idx="3">
                  <c:v>전통시장</c:v>
                </c:pt>
                <c:pt idx="4">
                  <c:v>공예품시장</c:v>
                </c:pt>
              </c:strCache>
            </c:strRef>
          </c:cat>
          <c:val>
            <c:numRef>
              <c:f>차트!$D$3:$D$7</c:f>
              <c:numCache>
                <c:formatCode>General</c:formatCode>
                <c:ptCount val="5"/>
                <c:pt idx="0">
                  <c:v>82</c:v>
                </c:pt>
                <c:pt idx="1">
                  <c:v>84</c:v>
                </c:pt>
                <c:pt idx="2">
                  <c:v>95</c:v>
                </c:pt>
                <c:pt idx="3">
                  <c:v>90</c:v>
                </c:pt>
                <c:pt idx="4">
                  <c:v>93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참가인원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잠수함타기</c:v>
                </c:pt>
                <c:pt idx="1">
                  <c:v>승마체험</c:v>
                </c:pt>
                <c:pt idx="2">
                  <c:v>레일바이크</c:v>
                </c:pt>
                <c:pt idx="3">
                  <c:v>전통시장</c:v>
                </c:pt>
                <c:pt idx="4">
                  <c:v>공예품시장</c:v>
                </c:pt>
              </c:strCache>
            </c:strRef>
          </c:cat>
          <c:val>
            <c:numRef>
              <c:f>차트!$E$3:$E$7</c:f>
              <c:numCache>
                <c:formatCode>General</c:formatCode>
                <c:ptCount val="5"/>
                <c:pt idx="0">
                  <c:v>58</c:v>
                </c:pt>
                <c:pt idx="1">
                  <c:v>44</c:v>
                </c:pt>
                <c:pt idx="2">
                  <c:v>100</c:v>
                </c:pt>
                <c:pt idx="3">
                  <c:v>56</c:v>
                </c:pt>
                <c:pt idx="4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32352"/>
        <c:axId val="215134592"/>
      </c:barChart>
      <c:catAx>
        <c:axId val="21013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5134592"/>
        <c:crosses val="autoZero"/>
        <c:auto val="1"/>
        <c:lblAlgn val="ctr"/>
        <c:lblOffset val="100"/>
        <c:noMultiLvlLbl val="0"/>
      </c:catAx>
      <c:valAx>
        <c:axId val="215134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132352"/>
        <c:crosses val="autoZero"/>
        <c:crossBetween val="between"/>
      </c:valAx>
      <c:spPr>
        <a:gradFill flip="none" rotWithShape="1">
          <a:gsLst>
            <a:gs pos="0">
              <a:srgbClr val="CCCCFF"/>
            </a:gs>
            <a:gs pos="17999">
              <a:srgbClr val="99CCFF"/>
            </a:gs>
            <a:gs pos="36000">
              <a:srgbClr val="9966FF"/>
            </a:gs>
            <a:gs pos="61000">
              <a:srgbClr val="CC99FF"/>
            </a:gs>
            <a:gs pos="82001">
              <a:srgbClr val="99CCFF"/>
            </a:gs>
            <a:gs pos="100000">
              <a:srgbClr val="CCCCFF"/>
            </a:gs>
          </a:gsLst>
          <a:lin ang="108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31750" cmpd="sng">
      <a:solidFill>
        <a:schemeClr val="accent6"/>
      </a:solidFill>
      <a:prstDash val="sysDot"/>
    </a:ln>
  </c:spPr>
  <c:txPr>
    <a:bodyPr/>
    <a:lstStyle/>
    <a:p>
      <a:pPr>
        <a:defRPr sz="1100">
          <a:latin typeface="돋움" panose="020B0600000101010101" pitchFamily="50" charset="-127"/>
          <a:ea typeface="돋움" panose="020B0600000101010101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7</xdr:col>
      <xdr:colOff>609600</xdr:colOff>
      <xdr:row>0</xdr:row>
      <xdr:rowOff>942975</xdr:rowOff>
    </xdr:to>
    <xdr:sp macro="" textlink="">
      <xdr:nvSpPr>
        <xdr:cNvPr id="2" name="구름 1"/>
        <xdr:cNvSpPr/>
      </xdr:nvSpPr>
      <xdr:spPr>
        <a:xfrm>
          <a:off x="971550" y="57150"/>
          <a:ext cx="6076950" cy="885825"/>
        </a:xfrm>
        <a:prstGeom prst="cloud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b="0" i="1">
              <a:latin typeface="궁서체" panose="02030609000101010101" pitchFamily="17" charset="-127"/>
              <a:ea typeface="궁서체" panose="02030609000101010101" pitchFamily="17" charset="-127"/>
            </a:rPr>
            <a:t>인기 관광상품현황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9</xdr:row>
      <xdr:rowOff>19049</xdr:rowOff>
    </xdr:from>
    <xdr:to>
      <xdr:col>7</xdr:col>
      <xdr:colOff>638175</xdr:colOff>
      <xdr:row>27</xdr:row>
      <xdr:rowOff>190500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wner" refreshedDate="42972.783283680554" createdVersion="3" refreshedVersion="3" minRefreshableVersion="3" recordCount="10">
  <cacheSource type="worksheet">
    <worksheetSource ref="A2:G12" sheet="피벗테이블"/>
  </cacheSource>
  <cacheFields count="7">
    <cacheField name="상품코드" numFmtId="0">
      <sharedItems/>
    </cacheField>
    <cacheField name="체험관광명" numFmtId="0">
      <sharedItems/>
    </cacheField>
    <cacheField name="분류" numFmtId="0">
      <sharedItems count="3">
        <s v="문화"/>
        <s v="레저"/>
        <s v="쇼핑"/>
      </sharedItems>
    </cacheField>
    <cacheField name="체험지역" numFmtId="0">
      <sharedItems count="7">
        <s v="경상도"/>
        <s v="전라도"/>
        <s v="제주도"/>
        <s v="서울특별시"/>
        <s v="충청도"/>
        <s v="강원도"/>
        <s v="경기도"/>
      </sharedItems>
    </cacheField>
    <cacheField name="만족도" numFmtId="0">
      <sharedItems containsSemiMixedTypes="0" containsString="0" containsNumber="1" containsInteger="1" minValue="82" maxValue="95"/>
    </cacheField>
    <cacheField name="참가인원" numFmtId="0">
      <sharedItems containsSemiMixedTypes="0" containsString="0" containsNumber="1" containsInteger="1" minValue="44" maxValue="100"/>
    </cacheField>
    <cacheField name="참가비" numFmtId="41">
      <sharedItems containsSemiMixedTypes="0" containsString="0" containsNumber="1" containsInteger="1" minValue="10000" maxValue="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KS-01"/>
    <s v="해녀체험"/>
    <x v="0"/>
    <x v="0"/>
    <n v="88"/>
    <n v="66"/>
    <n v="25000"/>
  </r>
  <r>
    <s v="JR-03"/>
    <s v="잠수함타기"/>
    <x v="1"/>
    <x v="1"/>
    <n v="82"/>
    <n v="58"/>
    <n v="30000"/>
  </r>
  <r>
    <s v="JJ-07"/>
    <s v="감귤따기"/>
    <x v="0"/>
    <x v="2"/>
    <n v="91"/>
    <n v="46"/>
    <n v="15000"/>
  </r>
  <r>
    <s v="SO-05"/>
    <s v="고궁탐험"/>
    <x v="0"/>
    <x v="3"/>
    <n v="85"/>
    <n v="68"/>
    <n v="10000"/>
  </r>
  <r>
    <s v="CC-09"/>
    <s v="바지락캐기"/>
    <x v="0"/>
    <x v="4"/>
    <n v="83"/>
    <n v="78"/>
    <n v="12000"/>
  </r>
  <r>
    <s v="KW-02"/>
    <s v="전통시장"/>
    <x v="2"/>
    <x v="5"/>
    <n v="90"/>
    <n v="56"/>
    <n v="40000"/>
  </r>
  <r>
    <s v="GK-00"/>
    <s v="승마체험"/>
    <x v="1"/>
    <x v="6"/>
    <n v="84"/>
    <n v="44"/>
    <n v="50000"/>
  </r>
  <r>
    <s v="KW-04"/>
    <s v="레일바이크"/>
    <x v="1"/>
    <x v="5"/>
    <n v="95"/>
    <n v="100"/>
    <n v="20000"/>
  </r>
  <r>
    <s v="JR-08"/>
    <s v="한옥마을"/>
    <x v="0"/>
    <x v="1"/>
    <n v="89"/>
    <n v="90"/>
    <n v="35000"/>
  </r>
  <r>
    <s v="KW-06"/>
    <s v="공예품시장"/>
    <x v="2"/>
    <x v="5"/>
    <n v="93"/>
    <n v="88"/>
    <n v="4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4" cacheId="1" dataOnRows="1" applyNumberFormats="0" applyBorderFormats="0" applyFontFormats="0" applyPatternFormats="0" applyAlignmentFormats="0" applyWidthHeightFormats="1" dataCaption="값" missingCaption="**" updatedVersion="3" minRefreshableVersion="3" showCalcMbrs="0" useAutoFormatting="1" colGrandTotals="0" itemPrintTitles="1" mergeItem="1" createdVersion="3" indent="0" compact="0" compactData="0" multipleFieldFilters="0">
  <location ref="A3:F12" firstHeaderRow="1" firstDataRow="2" firstDataCol="2"/>
  <pivotFields count="7">
    <pivotField compact="0" outline="0" showAll="0"/>
    <pivotField compact="0" outline="0" showAll="0"/>
    <pivotField axis="axisRow" compact="0" outline="0" showAll="0">
      <items count="4">
        <item x="1"/>
        <item x="0"/>
        <item x="2"/>
        <item t="default"/>
      </items>
    </pivotField>
    <pivotField axis="axisCol" compact="0" outline="0" showAll="0">
      <items count="8">
        <item x="5"/>
        <item h="1" x="6"/>
        <item x="0"/>
        <item h="1" x="3"/>
        <item x="1"/>
        <item x="2"/>
        <item h="1" x="4"/>
        <item t="default"/>
      </items>
    </pivotField>
    <pivotField dataField="1" compact="0" outline="0" showAll="0"/>
    <pivotField dataField="1" compact="0" outline="0" showAll="0"/>
    <pivotField compact="0" numFmtId="41" outline="0" showAll="0"/>
  </pivotFields>
  <rowFields count="2">
    <field x="2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3"/>
  </colFields>
  <colItems count="4">
    <i>
      <x/>
    </i>
    <i>
      <x v="2"/>
    </i>
    <i>
      <x v="4"/>
    </i>
    <i>
      <x v="5"/>
    </i>
  </colItems>
  <dataFields count="2">
    <dataField name="평균 : 만족도" fld="4" subtotal="average" baseField="0" baseItem="0"/>
    <dataField name="평균 : 참가인원" fld="5" subtotal="average" baseField="0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Dark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3.5" x14ac:dyDescent="0.3"/>
  <cols>
    <col min="1" max="1" width="11.875" style="1" customWidth="1"/>
    <col min="2" max="2" width="16.5" style="1" customWidth="1"/>
    <col min="3" max="3" width="11" style="1" customWidth="1"/>
    <col min="4" max="4" width="13.25" style="1" customWidth="1"/>
    <col min="5" max="5" width="11.125" style="1" customWidth="1"/>
    <col min="6" max="6" width="12.5" style="1" customWidth="1"/>
    <col min="7" max="7" width="12.625" style="1" customWidth="1"/>
    <col min="8" max="8" width="10.25" style="1" customWidth="1"/>
    <col min="9" max="9" width="11.625" style="1" customWidth="1"/>
    <col min="10" max="16384" width="9" style="1"/>
  </cols>
  <sheetData>
    <row r="1" spans="1:9" ht="80.099999999999994" customHeight="1" x14ac:dyDescent="0.3"/>
    <row r="2" spans="1:9" ht="18" customHeight="1" x14ac:dyDescent="0.3">
      <c r="A2" s="35" t="s">
        <v>20</v>
      </c>
      <c r="B2" s="35" t="s">
        <v>21</v>
      </c>
      <c r="C2" s="35" t="s">
        <v>22</v>
      </c>
      <c r="D2" s="35" t="s">
        <v>23</v>
      </c>
      <c r="E2" s="35" t="s">
        <v>24</v>
      </c>
      <c r="F2" s="35" t="s">
        <v>25</v>
      </c>
      <c r="G2" s="35" t="s">
        <v>26</v>
      </c>
      <c r="H2" s="35" t="s">
        <v>0</v>
      </c>
      <c r="I2" s="23" t="s">
        <v>1</v>
      </c>
    </row>
    <row r="3" spans="1:9" ht="18" customHeight="1" x14ac:dyDescent="0.3">
      <c r="A3" s="32" t="s">
        <v>27</v>
      </c>
      <c r="B3" s="4" t="s">
        <v>28</v>
      </c>
      <c r="C3" s="32" t="s">
        <v>29</v>
      </c>
      <c r="D3" s="4" t="s">
        <v>30</v>
      </c>
      <c r="E3" s="4">
        <v>88</v>
      </c>
      <c r="F3" s="36">
        <v>66</v>
      </c>
      <c r="G3" s="24">
        <v>25000</v>
      </c>
      <c r="H3" s="6">
        <f>RANK(F3, $F$3:$F$12)</f>
        <v>6</v>
      </c>
      <c r="I3" s="3" t="str">
        <f>IF(E3&lt;=88,"개선 필요","")</f>
        <v>개선 필요</v>
      </c>
    </row>
    <row r="4" spans="1:9" ht="18" customHeight="1" x14ac:dyDescent="0.3">
      <c r="A4" s="32" t="s">
        <v>31</v>
      </c>
      <c r="B4" s="4" t="s">
        <v>32</v>
      </c>
      <c r="C4" s="32" t="s">
        <v>33</v>
      </c>
      <c r="D4" s="4" t="s">
        <v>34</v>
      </c>
      <c r="E4" s="4">
        <v>82</v>
      </c>
      <c r="F4" s="36">
        <v>58</v>
      </c>
      <c r="G4" s="24">
        <v>30000</v>
      </c>
      <c r="H4" s="6">
        <f t="shared" ref="H4:H12" si="0">RANK(F4, $F$3:$F$12)</f>
        <v>7</v>
      </c>
      <c r="I4" s="3" t="str">
        <f t="shared" ref="I4:I12" si="1">IF(E4&lt;=88,"개선 필요","")</f>
        <v>개선 필요</v>
      </c>
    </row>
    <row r="5" spans="1:9" ht="18" customHeight="1" x14ac:dyDescent="0.3">
      <c r="A5" s="32" t="s">
        <v>35</v>
      </c>
      <c r="B5" s="4" t="s">
        <v>36</v>
      </c>
      <c r="C5" s="32" t="s">
        <v>29</v>
      </c>
      <c r="D5" s="4" t="s">
        <v>37</v>
      </c>
      <c r="E5" s="4">
        <v>91</v>
      </c>
      <c r="F5" s="36">
        <v>46</v>
      </c>
      <c r="G5" s="24">
        <v>15000</v>
      </c>
      <c r="H5" s="6">
        <f t="shared" si="0"/>
        <v>9</v>
      </c>
      <c r="I5" s="3" t="str">
        <f t="shared" si="1"/>
        <v/>
      </c>
    </row>
    <row r="6" spans="1:9" ht="18" customHeight="1" x14ac:dyDescent="0.3">
      <c r="A6" s="32" t="s">
        <v>38</v>
      </c>
      <c r="B6" s="4" t="s">
        <v>39</v>
      </c>
      <c r="C6" s="32" t="s">
        <v>29</v>
      </c>
      <c r="D6" s="4" t="s">
        <v>40</v>
      </c>
      <c r="E6" s="4">
        <v>85</v>
      </c>
      <c r="F6" s="36">
        <v>68</v>
      </c>
      <c r="G6" s="24">
        <v>10000</v>
      </c>
      <c r="H6" s="6">
        <f t="shared" si="0"/>
        <v>5</v>
      </c>
      <c r="I6" s="3" t="str">
        <f t="shared" si="1"/>
        <v>개선 필요</v>
      </c>
    </row>
    <row r="7" spans="1:9" ht="18" customHeight="1" x14ac:dyDescent="0.3">
      <c r="A7" s="32" t="s">
        <v>41</v>
      </c>
      <c r="B7" s="4" t="s">
        <v>42</v>
      </c>
      <c r="C7" s="32" t="s">
        <v>29</v>
      </c>
      <c r="D7" s="4" t="s">
        <v>43</v>
      </c>
      <c r="E7" s="4">
        <v>83</v>
      </c>
      <c r="F7" s="36">
        <v>78</v>
      </c>
      <c r="G7" s="24">
        <v>12000</v>
      </c>
      <c r="H7" s="6">
        <f t="shared" si="0"/>
        <v>4</v>
      </c>
      <c r="I7" s="3" t="str">
        <f t="shared" si="1"/>
        <v>개선 필요</v>
      </c>
    </row>
    <row r="8" spans="1:9" ht="18" customHeight="1" x14ac:dyDescent="0.3">
      <c r="A8" s="32" t="s">
        <v>44</v>
      </c>
      <c r="B8" s="4" t="s">
        <v>45</v>
      </c>
      <c r="C8" s="32" t="s">
        <v>46</v>
      </c>
      <c r="D8" s="4" t="s">
        <v>47</v>
      </c>
      <c r="E8" s="4">
        <v>90</v>
      </c>
      <c r="F8" s="36">
        <v>56</v>
      </c>
      <c r="G8" s="24">
        <v>40000</v>
      </c>
      <c r="H8" s="6">
        <f t="shared" si="0"/>
        <v>8</v>
      </c>
      <c r="I8" s="3" t="str">
        <f t="shared" si="1"/>
        <v/>
      </c>
    </row>
    <row r="9" spans="1:9" ht="18" customHeight="1" x14ac:dyDescent="0.3">
      <c r="A9" s="32" t="s">
        <v>48</v>
      </c>
      <c r="B9" s="4" t="s">
        <v>49</v>
      </c>
      <c r="C9" s="32" t="s">
        <v>33</v>
      </c>
      <c r="D9" s="4" t="s">
        <v>50</v>
      </c>
      <c r="E9" s="4">
        <v>84</v>
      </c>
      <c r="F9" s="36">
        <v>44</v>
      </c>
      <c r="G9" s="24">
        <v>50000</v>
      </c>
      <c r="H9" s="6">
        <f t="shared" si="0"/>
        <v>10</v>
      </c>
      <c r="I9" s="3" t="str">
        <f t="shared" si="1"/>
        <v>개선 필요</v>
      </c>
    </row>
    <row r="10" spans="1:9" ht="18" customHeight="1" x14ac:dyDescent="0.3">
      <c r="A10" s="32" t="s">
        <v>51</v>
      </c>
      <c r="B10" s="4" t="s">
        <v>52</v>
      </c>
      <c r="C10" s="32" t="s">
        <v>33</v>
      </c>
      <c r="D10" s="4" t="s">
        <v>47</v>
      </c>
      <c r="E10" s="4">
        <v>95</v>
      </c>
      <c r="F10" s="36">
        <v>100</v>
      </c>
      <c r="G10" s="24">
        <v>20000</v>
      </c>
      <c r="H10" s="6">
        <f t="shared" si="0"/>
        <v>1</v>
      </c>
      <c r="I10" s="3" t="str">
        <f t="shared" si="1"/>
        <v/>
      </c>
    </row>
    <row r="11" spans="1:9" ht="18" customHeight="1" x14ac:dyDescent="0.3">
      <c r="A11" s="32" t="s">
        <v>53</v>
      </c>
      <c r="B11" s="4" t="s">
        <v>54</v>
      </c>
      <c r="C11" s="32" t="s">
        <v>29</v>
      </c>
      <c r="D11" s="4" t="s">
        <v>34</v>
      </c>
      <c r="E11" s="4">
        <v>89</v>
      </c>
      <c r="F11" s="36">
        <v>90</v>
      </c>
      <c r="G11" s="24">
        <v>35000</v>
      </c>
      <c r="H11" s="6">
        <f t="shared" si="0"/>
        <v>2</v>
      </c>
      <c r="I11" s="3" t="str">
        <f t="shared" si="1"/>
        <v/>
      </c>
    </row>
    <row r="12" spans="1:9" ht="18" customHeight="1" x14ac:dyDescent="0.3">
      <c r="A12" s="32" t="s">
        <v>55</v>
      </c>
      <c r="B12" s="4" t="s">
        <v>56</v>
      </c>
      <c r="C12" s="32" t="s">
        <v>46</v>
      </c>
      <c r="D12" s="4" t="s">
        <v>47</v>
      </c>
      <c r="E12" s="4">
        <v>93</v>
      </c>
      <c r="F12" s="36">
        <v>88</v>
      </c>
      <c r="G12" s="24">
        <v>45000</v>
      </c>
      <c r="H12" s="6">
        <f t="shared" si="0"/>
        <v>3</v>
      </c>
      <c r="I12" s="3" t="str">
        <f t="shared" si="1"/>
        <v/>
      </c>
    </row>
    <row r="13" spans="1:9" ht="18" customHeight="1" x14ac:dyDescent="0.3">
      <c r="A13" s="48" t="s">
        <v>67</v>
      </c>
      <c r="B13" s="49" t="s">
        <v>57</v>
      </c>
      <c r="C13" s="49" t="s">
        <v>57</v>
      </c>
      <c r="D13" s="50" t="s">
        <v>57</v>
      </c>
      <c r="E13" s="45">
        <f>DSUM(A2:I12, F2, C2:C3)</f>
        <v>348</v>
      </c>
      <c r="F13" s="45"/>
      <c r="G13" s="45"/>
      <c r="H13" s="44"/>
      <c r="I13" s="44"/>
    </row>
    <row r="14" spans="1:9" ht="18" customHeight="1" x14ac:dyDescent="0.3">
      <c r="A14" s="48" t="s">
        <v>76</v>
      </c>
      <c r="B14" s="51" t="s">
        <v>58</v>
      </c>
      <c r="C14" s="51" t="s">
        <v>58</v>
      </c>
      <c r="D14" s="52" t="s">
        <v>58</v>
      </c>
      <c r="E14" s="46">
        <f>MAX(G3:G12)-MIN(G3:G12)</f>
        <v>40000</v>
      </c>
      <c r="F14" s="46"/>
      <c r="G14" s="46"/>
      <c r="H14" s="44"/>
      <c r="I14" s="44"/>
    </row>
    <row r="15" spans="1:9" ht="18" customHeight="1" x14ac:dyDescent="0.3">
      <c r="A15" s="48" t="s">
        <v>75</v>
      </c>
      <c r="B15" s="49" t="s">
        <v>59</v>
      </c>
      <c r="C15" s="49" t="s">
        <v>59</v>
      </c>
      <c r="D15" s="50" t="s">
        <v>59</v>
      </c>
      <c r="E15" s="47">
        <f>SMALL(E3:E12,2)</f>
        <v>83</v>
      </c>
      <c r="F15" s="47"/>
      <c r="G15" s="47"/>
      <c r="H15" s="44"/>
      <c r="I15" s="44"/>
    </row>
  </sheetData>
  <mergeCells count="7">
    <mergeCell ref="H13:I15"/>
    <mergeCell ref="E13:G13"/>
    <mergeCell ref="E14:G14"/>
    <mergeCell ref="E15:G15"/>
    <mergeCell ref="A13:D13"/>
    <mergeCell ref="A14:D14"/>
    <mergeCell ref="A15:D15"/>
  </mergeCells>
  <phoneticPr fontId="2" type="noConversion"/>
  <conditionalFormatting sqref="A3:I12">
    <cfRule type="expression" dxfId="2" priority="1">
      <formula>$E3&gt;=90</formula>
    </cfRule>
  </conditionalFormatting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RowHeight="16.5" outlineLevelRow="3" outlineLevelCol="1" x14ac:dyDescent="0.3"/>
  <cols>
    <col min="1" max="1" width="11.875" customWidth="1"/>
    <col min="2" max="2" width="16.5" customWidth="1"/>
    <col min="3" max="3" width="12.75" bestFit="1" customWidth="1"/>
    <col min="4" max="4" width="13.25" customWidth="1"/>
    <col min="5" max="5" width="11.125" customWidth="1" outlineLevel="1"/>
    <col min="6" max="6" width="12.5" customWidth="1" outlineLevel="1"/>
    <col min="7" max="7" width="12.625" customWidth="1" outlineLevel="1"/>
  </cols>
  <sheetData>
    <row r="2" spans="1:7" x14ac:dyDescent="0.3">
      <c r="A2" s="35" t="s">
        <v>20</v>
      </c>
      <c r="B2" s="35" t="s">
        <v>21</v>
      </c>
      <c r="C2" s="35" t="s">
        <v>22</v>
      </c>
      <c r="D2" s="35" t="s">
        <v>23</v>
      </c>
      <c r="E2" s="35" t="s">
        <v>24</v>
      </c>
      <c r="F2" s="35" t="s">
        <v>25</v>
      </c>
      <c r="G2" s="35" t="s">
        <v>26</v>
      </c>
    </row>
    <row r="3" spans="1:7" outlineLevel="3" x14ac:dyDescent="0.3">
      <c r="A3" s="32" t="s">
        <v>31</v>
      </c>
      <c r="B3" s="4" t="s">
        <v>32</v>
      </c>
      <c r="C3" s="32" t="s">
        <v>33</v>
      </c>
      <c r="D3" s="4" t="s">
        <v>34</v>
      </c>
      <c r="E3" s="37">
        <v>82</v>
      </c>
      <c r="F3" s="36">
        <v>58</v>
      </c>
      <c r="G3" s="27">
        <v>30000</v>
      </c>
    </row>
    <row r="4" spans="1:7" outlineLevel="3" x14ac:dyDescent="0.3">
      <c r="A4" s="32" t="s">
        <v>48</v>
      </c>
      <c r="B4" s="4" t="s">
        <v>49</v>
      </c>
      <c r="C4" s="32" t="s">
        <v>33</v>
      </c>
      <c r="D4" s="4" t="s">
        <v>50</v>
      </c>
      <c r="E4" s="37">
        <v>84</v>
      </c>
      <c r="F4" s="36">
        <v>44</v>
      </c>
      <c r="G4" s="27">
        <v>50000</v>
      </c>
    </row>
    <row r="5" spans="1:7" outlineLevel="3" x14ac:dyDescent="0.3">
      <c r="A5" s="32" t="s">
        <v>51</v>
      </c>
      <c r="B5" s="4" t="s">
        <v>52</v>
      </c>
      <c r="C5" s="32" t="s">
        <v>33</v>
      </c>
      <c r="D5" s="4" t="s">
        <v>47</v>
      </c>
      <c r="E5" s="37">
        <v>95</v>
      </c>
      <c r="F5" s="36">
        <v>100</v>
      </c>
      <c r="G5" s="27">
        <v>20000</v>
      </c>
    </row>
    <row r="6" spans="1:7" outlineLevel="2" x14ac:dyDescent="0.3">
      <c r="A6" s="42"/>
      <c r="B6" s="4">
        <f>SUBTOTAL(3,B3:B5)</f>
        <v>3</v>
      </c>
      <c r="C6" s="25" t="s">
        <v>77</v>
      </c>
      <c r="D6" s="4"/>
      <c r="E6" s="37"/>
      <c r="F6" s="36"/>
      <c r="G6" s="27"/>
    </row>
    <row r="7" spans="1:7" outlineLevel="1" x14ac:dyDescent="0.3">
      <c r="A7" s="42"/>
      <c r="B7" s="4"/>
      <c r="C7" s="25" t="s">
        <v>69</v>
      </c>
      <c r="D7" s="4"/>
      <c r="E7" s="37">
        <f>SUBTOTAL(1,E3:E5)</f>
        <v>87</v>
      </c>
      <c r="F7" s="36">
        <f>SUBTOTAL(1,F3:F5)</f>
        <v>67.333333333333329</v>
      </c>
      <c r="G7" s="27">
        <f>SUBTOTAL(1,G3:G5)</f>
        <v>33333.333333333336</v>
      </c>
    </row>
    <row r="8" spans="1:7" outlineLevel="3" x14ac:dyDescent="0.3">
      <c r="A8" s="32" t="s">
        <v>27</v>
      </c>
      <c r="B8" s="4" t="s">
        <v>28</v>
      </c>
      <c r="C8" s="32" t="s">
        <v>29</v>
      </c>
      <c r="D8" s="4" t="s">
        <v>30</v>
      </c>
      <c r="E8" s="37">
        <v>88</v>
      </c>
      <c r="F8" s="36">
        <v>66</v>
      </c>
      <c r="G8" s="27">
        <v>25000</v>
      </c>
    </row>
    <row r="9" spans="1:7" outlineLevel="3" x14ac:dyDescent="0.3">
      <c r="A9" s="32" t="s">
        <v>35</v>
      </c>
      <c r="B9" s="4" t="s">
        <v>36</v>
      </c>
      <c r="C9" s="32" t="s">
        <v>29</v>
      </c>
      <c r="D9" s="4" t="s">
        <v>37</v>
      </c>
      <c r="E9" s="37">
        <v>91</v>
      </c>
      <c r="F9" s="36">
        <v>46</v>
      </c>
      <c r="G9" s="27">
        <v>15000</v>
      </c>
    </row>
    <row r="10" spans="1:7" outlineLevel="3" x14ac:dyDescent="0.3">
      <c r="A10" s="32" t="s">
        <v>38</v>
      </c>
      <c r="B10" s="4" t="s">
        <v>39</v>
      </c>
      <c r="C10" s="32" t="s">
        <v>29</v>
      </c>
      <c r="D10" s="4" t="s">
        <v>40</v>
      </c>
      <c r="E10" s="37">
        <v>85</v>
      </c>
      <c r="F10" s="36">
        <v>68</v>
      </c>
      <c r="G10" s="27">
        <v>10000</v>
      </c>
    </row>
    <row r="11" spans="1:7" outlineLevel="3" x14ac:dyDescent="0.3">
      <c r="A11" s="32" t="s">
        <v>41</v>
      </c>
      <c r="B11" s="4" t="s">
        <v>42</v>
      </c>
      <c r="C11" s="32" t="s">
        <v>29</v>
      </c>
      <c r="D11" s="4" t="s">
        <v>43</v>
      </c>
      <c r="E11" s="37">
        <v>83</v>
      </c>
      <c r="F11" s="36">
        <v>78</v>
      </c>
      <c r="G11" s="27">
        <v>12000</v>
      </c>
    </row>
    <row r="12" spans="1:7" outlineLevel="3" x14ac:dyDescent="0.3">
      <c r="A12" s="32" t="s">
        <v>53</v>
      </c>
      <c r="B12" s="4" t="s">
        <v>54</v>
      </c>
      <c r="C12" s="32" t="s">
        <v>29</v>
      </c>
      <c r="D12" s="4" t="s">
        <v>34</v>
      </c>
      <c r="E12" s="37">
        <v>89</v>
      </c>
      <c r="F12" s="36">
        <v>90</v>
      </c>
      <c r="G12" s="27">
        <v>35000</v>
      </c>
    </row>
    <row r="13" spans="1:7" outlineLevel="2" x14ac:dyDescent="0.3">
      <c r="A13" s="42"/>
      <c r="B13" s="4">
        <f>SUBTOTAL(3,B8:B12)</f>
        <v>5</v>
      </c>
      <c r="C13" s="25" t="s">
        <v>78</v>
      </c>
      <c r="D13" s="4"/>
      <c r="E13" s="37"/>
      <c r="F13" s="36"/>
      <c r="G13" s="27"/>
    </row>
    <row r="14" spans="1:7" outlineLevel="1" x14ac:dyDescent="0.3">
      <c r="A14" s="42"/>
      <c r="B14" s="4"/>
      <c r="C14" s="25" t="s">
        <v>70</v>
      </c>
      <c r="D14" s="4"/>
      <c r="E14" s="37">
        <f>SUBTOTAL(1,E8:E12)</f>
        <v>87.2</v>
      </c>
      <c r="F14" s="36">
        <f>SUBTOTAL(1,F8:F12)</f>
        <v>69.599999999999994</v>
      </c>
      <c r="G14" s="27">
        <f>SUBTOTAL(1,G8:G12)</f>
        <v>19400</v>
      </c>
    </row>
    <row r="15" spans="1:7" outlineLevel="3" x14ac:dyDescent="0.3">
      <c r="A15" s="32" t="s">
        <v>44</v>
      </c>
      <c r="B15" s="4" t="s">
        <v>45</v>
      </c>
      <c r="C15" s="32" t="s">
        <v>46</v>
      </c>
      <c r="D15" s="4" t="s">
        <v>47</v>
      </c>
      <c r="E15" s="37">
        <v>90</v>
      </c>
      <c r="F15" s="36">
        <v>56</v>
      </c>
      <c r="G15" s="27">
        <v>40000</v>
      </c>
    </row>
    <row r="16" spans="1:7" outlineLevel="3" x14ac:dyDescent="0.3">
      <c r="A16" s="32" t="s">
        <v>55</v>
      </c>
      <c r="B16" s="4" t="s">
        <v>56</v>
      </c>
      <c r="C16" s="32" t="s">
        <v>46</v>
      </c>
      <c r="D16" s="4" t="s">
        <v>47</v>
      </c>
      <c r="E16" s="37">
        <v>93</v>
      </c>
      <c r="F16" s="36">
        <v>88</v>
      </c>
      <c r="G16" s="27">
        <v>45000</v>
      </c>
    </row>
    <row r="17" spans="1:7" outlineLevel="2" x14ac:dyDescent="0.3">
      <c r="A17" s="38"/>
      <c r="B17" s="7">
        <f>SUBTOTAL(3,B15:B16)</f>
        <v>2</v>
      </c>
      <c r="C17" s="41" t="s">
        <v>79</v>
      </c>
      <c r="D17" s="7"/>
      <c r="E17" s="39"/>
      <c r="F17" s="40"/>
      <c r="G17" s="28"/>
    </row>
    <row r="18" spans="1:7" outlineLevel="1" x14ac:dyDescent="0.3">
      <c r="A18" s="38"/>
      <c r="B18" s="7"/>
      <c r="C18" s="41" t="s">
        <v>71</v>
      </c>
      <c r="D18" s="7"/>
      <c r="E18" s="39">
        <f>SUBTOTAL(1,E15:E16)</f>
        <v>91.5</v>
      </c>
      <c r="F18" s="40">
        <f>SUBTOTAL(1,F15:F16)</f>
        <v>72</v>
      </c>
      <c r="G18" s="28">
        <f>SUBTOTAL(1,G15:G16)</f>
        <v>42500</v>
      </c>
    </row>
    <row r="19" spans="1:7" x14ac:dyDescent="0.3">
      <c r="A19" s="38"/>
      <c r="B19" s="7">
        <f>SUBTOTAL(3,B3:B16)</f>
        <v>10</v>
      </c>
      <c r="C19" s="41" t="s">
        <v>80</v>
      </c>
      <c r="D19" s="7"/>
      <c r="E19" s="39"/>
      <c r="F19" s="40"/>
      <c r="G19" s="28"/>
    </row>
    <row r="20" spans="1:7" x14ac:dyDescent="0.3">
      <c r="A20" s="38"/>
      <c r="B20" s="7"/>
      <c r="C20" s="41" t="s">
        <v>68</v>
      </c>
      <c r="D20" s="7"/>
      <c r="E20" s="39">
        <f>SUBTOTAL(1,E3:E16)</f>
        <v>88</v>
      </c>
      <c r="F20" s="40">
        <f>SUBTOTAL(1,F3:F16)</f>
        <v>69.400000000000006</v>
      </c>
      <c r="G20" s="28">
        <f>SUBTOTAL(1,G3:G16)</f>
        <v>28200</v>
      </c>
    </row>
  </sheetData>
  <sortState ref="A3:G12">
    <sortCondition ref="C2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E22" sqref="E22"/>
    </sheetView>
  </sheetViews>
  <sheetFormatPr defaultRowHeight="16.5" x14ac:dyDescent="0.3"/>
  <cols>
    <col min="1" max="1" width="11.875" customWidth="1"/>
    <col min="2" max="2" width="16.5" customWidth="1"/>
    <col min="3" max="3" width="12.75" bestFit="1" customWidth="1"/>
    <col min="4" max="4" width="13.25" customWidth="1"/>
    <col min="5" max="5" width="11.125" customWidth="1"/>
    <col min="6" max="6" width="12.5" customWidth="1"/>
    <col min="7" max="7" width="12.625" customWidth="1"/>
  </cols>
  <sheetData>
    <row r="2" spans="1:7" x14ac:dyDescent="0.3">
      <c r="A2" s="35" t="s">
        <v>20</v>
      </c>
      <c r="B2" s="35" t="s">
        <v>21</v>
      </c>
      <c r="C2" s="35" t="s">
        <v>22</v>
      </c>
      <c r="D2" s="35" t="s">
        <v>23</v>
      </c>
      <c r="E2" s="35" t="s">
        <v>24</v>
      </c>
      <c r="F2" s="35" t="s">
        <v>25</v>
      </c>
      <c r="G2" s="35" t="s">
        <v>26</v>
      </c>
    </row>
    <row r="3" spans="1:7" x14ac:dyDescent="0.3">
      <c r="A3" s="32" t="s">
        <v>27</v>
      </c>
      <c r="B3" s="4" t="s">
        <v>28</v>
      </c>
      <c r="C3" s="32" t="s">
        <v>29</v>
      </c>
      <c r="D3" s="4" t="s">
        <v>30</v>
      </c>
      <c r="E3" s="4">
        <v>88</v>
      </c>
      <c r="F3" s="5">
        <v>66</v>
      </c>
      <c r="G3" s="26">
        <v>25000</v>
      </c>
    </row>
    <row r="4" spans="1:7" x14ac:dyDescent="0.3">
      <c r="A4" s="32" t="s">
        <v>31</v>
      </c>
      <c r="B4" s="4" t="s">
        <v>32</v>
      </c>
      <c r="C4" s="32" t="s">
        <v>33</v>
      </c>
      <c r="D4" s="4" t="s">
        <v>34</v>
      </c>
      <c r="E4" s="4">
        <v>82</v>
      </c>
      <c r="F4" s="5">
        <v>58</v>
      </c>
      <c r="G4" s="26">
        <v>30000</v>
      </c>
    </row>
    <row r="5" spans="1:7" x14ac:dyDescent="0.3">
      <c r="A5" s="32" t="s">
        <v>35</v>
      </c>
      <c r="B5" s="4" t="s">
        <v>36</v>
      </c>
      <c r="C5" s="32" t="s">
        <v>29</v>
      </c>
      <c r="D5" s="4" t="s">
        <v>37</v>
      </c>
      <c r="E5" s="4">
        <v>91</v>
      </c>
      <c r="F5" s="5">
        <v>46</v>
      </c>
      <c r="G5" s="26">
        <v>15000</v>
      </c>
    </row>
    <row r="6" spans="1:7" x14ac:dyDescent="0.3">
      <c r="A6" s="32" t="s">
        <v>38</v>
      </c>
      <c r="B6" s="4" t="s">
        <v>39</v>
      </c>
      <c r="C6" s="32" t="s">
        <v>29</v>
      </c>
      <c r="D6" s="4" t="s">
        <v>40</v>
      </c>
      <c r="E6" s="4">
        <v>85</v>
      </c>
      <c r="F6" s="5">
        <v>68</v>
      </c>
      <c r="G6" s="26">
        <v>10000</v>
      </c>
    </row>
    <row r="7" spans="1:7" x14ac:dyDescent="0.3">
      <c r="A7" s="32" t="s">
        <v>41</v>
      </c>
      <c r="B7" s="4" t="s">
        <v>42</v>
      </c>
      <c r="C7" s="32" t="s">
        <v>29</v>
      </c>
      <c r="D7" s="4" t="s">
        <v>43</v>
      </c>
      <c r="E7" s="4">
        <v>83</v>
      </c>
      <c r="F7" s="5">
        <v>78</v>
      </c>
      <c r="G7" s="26">
        <v>12000</v>
      </c>
    </row>
    <row r="8" spans="1:7" x14ac:dyDescent="0.3">
      <c r="A8" s="32" t="s">
        <v>44</v>
      </c>
      <c r="B8" s="4" t="s">
        <v>45</v>
      </c>
      <c r="C8" s="32" t="s">
        <v>46</v>
      </c>
      <c r="D8" s="4" t="s">
        <v>47</v>
      </c>
      <c r="E8" s="4">
        <v>90</v>
      </c>
      <c r="F8" s="5">
        <v>56</v>
      </c>
      <c r="G8" s="26">
        <v>40000</v>
      </c>
    </row>
    <row r="9" spans="1:7" x14ac:dyDescent="0.3">
      <c r="A9" s="32" t="s">
        <v>48</v>
      </c>
      <c r="B9" s="4" t="s">
        <v>49</v>
      </c>
      <c r="C9" s="32" t="s">
        <v>33</v>
      </c>
      <c r="D9" s="4" t="s">
        <v>50</v>
      </c>
      <c r="E9" s="4">
        <v>84</v>
      </c>
      <c r="F9" s="5">
        <v>44</v>
      </c>
      <c r="G9" s="26">
        <v>50000</v>
      </c>
    </row>
    <row r="10" spans="1:7" x14ac:dyDescent="0.3">
      <c r="A10" s="32" t="s">
        <v>51</v>
      </c>
      <c r="B10" s="4" t="s">
        <v>52</v>
      </c>
      <c r="C10" s="32" t="s">
        <v>33</v>
      </c>
      <c r="D10" s="4" t="s">
        <v>47</v>
      </c>
      <c r="E10" s="4">
        <v>95</v>
      </c>
      <c r="F10" s="5">
        <v>100</v>
      </c>
      <c r="G10" s="26">
        <v>20000</v>
      </c>
    </row>
    <row r="11" spans="1:7" x14ac:dyDescent="0.3">
      <c r="A11" s="32" t="s">
        <v>53</v>
      </c>
      <c r="B11" s="4" t="s">
        <v>54</v>
      </c>
      <c r="C11" s="32" t="s">
        <v>29</v>
      </c>
      <c r="D11" s="4" t="s">
        <v>34</v>
      </c>
      <c r="E11" s="4">
        <v>89</v>
      </c>
      <c r="F11" s="5">
        <v>90</v>
      </c>
      <c r="G11" s="26">
        <v>35000</v>
      </c>
    </row>
    <row r="12" spans="1:7" x14ac:dyDescent="0.3">
      <c r="A12" s="32" t="s">
        <v>55</v>
      </c>
      <c r="B12" s="4" t="s">
        <v>56</v>
      </c>
      <c r="C12" s="32" t="s">
        <v>46</v>
      </c>
      <c r="D12" s="4" t="s">
        <v>47</v>
      </c>
      <c r="E12" s="4">
        <v>93</v>
      </c>
      <c r="F12" s="5">
        <v>88</v>
      </c>
      <c r="G12" s="26">
        <v>45000</v>
      </c>
    </row>
    <row r="14" spans="1:7" x14ac:dyDescent="0.3">
      <c r="A14" s="23" t="s">
        <v>12</v>
      </c>
      <c r="C14" s="43"/>
    </row>
    <row r="15" spans="1:7" x14ac:dyDescent="0.3">
      <c r="A15" s="2" t="b">
        <f>AND(C3="문화", G3&lt;=20000)</f>
        <v>0</v>
      </c>
    </row>
    <row r="18" spans="1:4" x14ac:dyDescent="0.3">
      <c r="A18" s="35" t="s">
        <v>21</v>
      </c>
      <c r="B18" s="35" t="s">
        <v>24</v>
      </c>
      <c r="C18" s="35" t="s">
        <v>25</v>
      </c>
      <c r="D18" s="35" t="s">
        <v>26</v>
      </c>
    </row>
    <row r="19" spans="1:4" x14ac:dyDescent="0.3">
      <c r="A19" s="4" t="s">
        <v>36</v>
      </c>
      <c r="B19" s="4">
        <v>91</v>
      </c>
      <c r="C19" s="5">
        <v>46</v>
      </c>
      <c r="D19" s="26">
        <v>15000</v>
      </c>
    </row>
    <row r="20" spans="1:4" x14ac:dyDescent="0.3">
      <c r="A20" s="4" t="s">
        <v>39</v>
      </c>
      <c r="B20" s="4">
        <v>85</v>
      </c>
      <c r="C20" s="5">
        <v>68</v>
      </c>
      <c r="D20" s="26">
        <v>10000</v>
      </c>
    </row>
    <row r="21" spans="1:4" x14ac:dyDescent="0.3">
      <c r="A21" s="4" t="s">
        <v>42</v>
      </c>
      <c r="B21" s="4">
        <v>83</v>
      </c>
      <c r="C21" s="5">
        <v>78</v>
      </c>
      <c r="D21" s="26">
        <v>12000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9"/>
  <sheetViews>
    <sheetView showGridLines="0" workbookViewId="0">
      <selection activeCell="G20" sqref="G20"/>
    </sheetView>
  </sheetViews>
  <sheetFormatPr defaultRowHeight="16.5" outlineLevelRow="1" outlineLevelCol="1" x14ac:dyDescent="0.3"/>
  <cols>
    <col min="3" max="3" width="6.875" customWidth="1"/>
    <col min="4" max="6" width="18.75" bestFit="1" customWidth="1" outlineLevel="1"/>
  </cols>
  <sheetData>
    <row r="1" spans="2:6" ht="17.25" thickBot="1" x14ac:dyDescent="0.35"/>
    <row r="2" spans="2:6" x14ac:dyDescent="0.3">
      <c r="B2" s="12" t="s">
        <v>5</v>
      </c>
      <c r="C2" s="13"/>
      <c r="D2" s="19"/>
      <c r="E2" s="19"/>
      <c r="F2" s="19"/>
    </row>
    <row r="3" spans="2:6" collapsed="1" x14ac:dyDescent="0.3">
      <c r="B3" s="11"/>
      <c r="C3" s="11"/>
      <c r="D3" s="20" t="s">
        <v>7</v>
      </c>
      <c r="E3" s="20" t="s">
        <v>72</v>
      </c>
      <c r="F3" s="20" t="s">
        <v>74</v>
      </c>
    </row>
    <row r="4" spans="2:6" ht="27" hidden="1" outlineLevel="1" x14ac:dyDescent="0.3">
      <c r="B4" s="15"/>
      <c r="C4" s="15"/>
      <c r="D4" s="10"/>
      <c r="E4" s="22" t="s">
        <v>73</v>
      </c>
      <c r="F4" s="22" t="s">
        <v>73</v>
      </c>
    </row>
    <row r="5" spans="2:6" x14ac:dyDescent="0.3">
      <c r="B5" s="16" t="s">
        <v>6</v>
      </c>
      <c r="C5" s="17"/>
      <c r="D5" s="14"/>
      <c r="E5" s="14"/>
      <c r="F5" s="14"/>
    </row>
    <row r="6" spans="2:6" outlineLevel="1" x14ac:dyDescent="0.3">
      <c r="B6" s="15"/>
      <c r="C6" s="15" t="s">
        <v>13</v>
      </c>
      <c r="D6" s="10">
        <v>66</v>
      </c>
      <c r="E6" s="21">
        <v>83</v>
      </c>
      <c r="F6" s="21">
        <v>58</v>
      </c>
    </row>
    <row r="7" spans="2:6" outlineLevel="1" x14ac:dyDescent="0.3">
      <c r="B7" s="15"/>
      <c r="C7" s="15" t="s">
        <v>14</v>
      </c>
      <c r="D7" s="10">
        <v>46</v>
      </c>
      <c r="E7" s="21">
        <v>63</v>
      </c>
      <c r="F7" s="21">
        <v>38</v>
      </c>
    </row>
    <row r="8" spans="2:6" outlineLevel="1" x14ac:dyDescent="0.3">
      <c r="B8" s="15"/>
      <c r="C8" s="15" t="s">
        <v>15</v>
      </c>
      <c r="D8" s="10">
        <v>68</v>
      </c>
      <c r="E8" s="21">
        <v>85</v>
      </c>
      <c r="F8" s="21">
        <v>60</v>
      </c>
    </row>
    <row r="9" spans="2:6" outlineLevel="1" x14ac:dyDescent="0.3">
      <c r="B9" s="15"/>
      <c r="C9" s="15" t="s">
        <v>16</v>
      </c>
      <c r="D9" s="10">
        <v>78</v>
      </c>
      <c r="E9" s="21">
        <v>95</v>
      </c>
      <c r="F9" s="21">
        <v>70</v>
      </c>
    </row>
    <row r="10" spans="2:6" outlineLevel="1" x14ac:dyDescent="0.3">
      <c r="B10" s="15"/>
      <c r="C10" s="15" t="s">
        <v>61</v>
      </c>
      <c r="D10" s="10">
        <v>90</v>
      </c>
      <c r="E10" s="21">
        <v>107</v>
      </c>
      <c r="F10" s="21">
        <v>82</v>
      </c>
    </row>
    <row r="11" spans="2:6" x14ac:dyDescent="0.3">
      <c r="B11" s="16" t="s">
        <v>8</v>
      </c>
      <c r="C11" s="17"/>
      <c r="D11" s="14"/>
      <c r="E11" s="14"/>
      <c r="F11" s="14"/>
    </row>
    <row r="12" spans="2:6" outlineLevel="1" x14ac:dyDescent="0.3">
      <c r="B12" s="15"/>
      <c r="C12" s="15" t="s">
        <v>3</v>
      </c>
      <c r="D12" s="30">
        <v>1650000</v>
      </c>
      <c r="E12" s="30">
        <v>2075000</v>
      </c>
      <c r="F12" s="30">
        <v>1450000</v>
      </c>
    </row>
    <row r="13" spans="2:6" outlineLevel="1" x14ac:dyDescent="0.3">
      <c r="B13" s="15"/>
      <c r="C13" s="15" t="s">
        <v>4</v>
      </c>
      <c r="D13" s="30">
        <v>690000</v>
      </c>
      <c r="E13" s="30">
        <v>945000</v>
      </c>
      <c r="F13" s="30">
        <v>570000</v>
      </c>
    </row>
    <row r="14" spans="2:6" outlineLevel="1" x14ac:dyDescent="0.3">
      <c r="B14" s="15"/>
      <c r="C14" s="15" t="s">
        <v>17</v>
      </c>
      <c r="D14" s="30">
        <v>680000</v>
      </c>
      <c r="E14" s="30">
        <v>850000</v>
      </c>
      <c r="F14" s="30">
        <v>600000</v>
      </c>
    </row>
    <row r="15" spans="2:6" outlineLevel="1" x14ac:dyDescent="0.3">
      <c r="B15" s="15"/>
      <c r="C15" s="15" t="s">
        <v>18</v>
      </c>
      <c r="D15" s="30">
        <v>936000</v>
      </c>
      <c r="E15" s="30">
        <v>1140000</v>
      </c>
      <c r="F15" s="30">
        <v>840000</v>
      </c>
    </row>
    <row r="16" spans="2:6" ht="17.25" outlineLevel="1" thickBot="1" x14ac:dyDescent="0.35">
      <c r="B16" s="18"/>
      <c r="C16" s="18" t="s">
        <v>62</v>
      </c>
      <c r="D16" s="31">
        <v>3150000</v>
      </c>
      <c r="E16" s="31">
        <v>3745000</v>
      </c>
      <c r="F16" s="31">
        <v>2870000</v>
      </c>
    </row>
    <row r="17" spans="2:2" x14ac:dyDescent="0.3">
      <c r="B17" t="s">
        <v>9</v>
      </c>
    </row>
    <row r="18" spans="2:2" x14ac:dyDescent="0.3">
      <c r="B18" t="s">
        <v>10</v>
      </c>
    </row>
    <row r="19" spans="2:2" x14ac:dyDescent="0.3">
      <c r="B19" t="s">
        <v>11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I13" sqref="I13"/>
    </sheetView>
  </sheetViews>
  <sheetFormatPr defaultRowHeight="16.5" x14ac:dyDescent="0.3"/>
  <cols>
    <col min="1" max="1" width="11.875" customWidth="1"/>
    <col min="2" max="2" width="16.5" customWidth="1"/>
    <col min="3" max="3" width="12.75" bestFit="1" customWidth="1"/>
    <col min="4" max="4" width="13.25" customWidth="1"/>
    <col min="5" max="5" width="11.125" customWidth="1"/>
    <col min="6" max="6" width="12.5" customWidth="1"/>
    <col min="7" max="7" width="12.625" customWidth="1"/>
    <col min="8" max="8" width="15" bestFit="1" customWidth="1"/>
  </cols>
  <sheetData>
    <row r="2" spans="1:8" x14ac:dyDescent="0.3">
      <c r="A2" s="35" t="s">
        <v>20</v>
      </c>
      <c r="B2" s="35" t="s">
        <v>21</v>
      </c>
      <c r="C2" s="35" t="s">
        <v>22</v>
      </c>
      <c r="D2" s="35" t="s">
        <v>23</v>
      </c>
      <c r="E2" s="35" t="s">
        <v>24</v>
      </c>
      <c r="F2" s="35" t="s">
        <v>25</v>
      </c>
      <c r="G2" s="35" t="s">
        <v>26</v>
      </c>
      <c r="H2" s="23" t="s">
        <v>60</v>
      </c>
    </row>
    <row r="3" spans="1:8" x14ac:dyDescent="0.3">
      <c r="A3" s="32" t="s">
        <v>31</v>
      </c>
      <c r="B3" s="4" t="s">
        <v>32</v>
      </c>
      <c r="C3" s="32" t="s">
        <v>33</v>
      </c>
      <c r="D3" s="4" t="s">
        <v>34</v>
      </c>
      <c r="E3" s="4">
        <v>82</v>
      </c>
      <c r="F3" s="5">
        <v>58</v>
      </c>
      <c r="G3" s="26">
        <v>30000</v>
      </c>
      <c r="H3" s="29">
        <f t="shared" ref="H3:H12" si="0">F3*G3</f>
        <v>1740000</v>
      </c>
    </row>
    <row r="4" spans="1:8" x14ac:dyDescent="0.3">
      <c r="A4" s="32" t="s">
        <v>48</v>
      </c>
      <c r="B4" s="4" t="s">
        <v>49</v>
      </c>
      <c r="C4" s="32" t="s">
        <v>33</v>
      </c>
      <c r="D4" s="4" t="s">
        <v>50</v>
      </c>
      <c r="E4" s="4">
        <v>84</v>
      </c>
      <c r="F4" s="5">
        <v>44</v>
      </c>
      <c r="G4" s="26">
        <v>50000</v>
      </c>
      <c r="H4" s="29">
        <f t="shared" si="0"/>
        <v>2200000</v>
      </c>
    </row>
    <row r="5" spans="1:8" x14ac:dyDescent="0.3">
      <c r="A5" s="32" t="s">
        <v>51</v>
      </c>
      <c r="B5" s="4" t="s">
        <v>52</v>
      </c>
      <c r="C5" s="32" t="s">
        <v>33</v>
      </c>
      <c r="D5" s="4" t="s">
        <v>47</v>
      </c>
      <c r="E5" s="4">
        <v>95</v>
      </c>
      <c r="F5" s="5">
        <v>100</v>
      </c>
      <c r="G5" s="26">
        <v>20000</v>
      </c>
      <c r="H5" s="29">
        <f t="shared" si="0"/>
        <v>2000000</v>
      </c>
    </row>
    <row r="6" spans="1:8" x14ac:dyDescent="0.3">
      <c r="A6" s="32" t="s">
        <v>27</v>
      </c>
      <c r="B6" s="4" t="s">
        <v>28</v>
      </c>
      <c r="C6" s="32" t="s">
        <v>29</v>
      </c>
      <c r="D6" s="4" t="s">
        <v>30</v>
      </c>
      <c r="E6" s="4">
        <v>88</v>
      </c>
      <c r="F6" s="5">
        <v>66</v>
      </c>
      <c r="G6" s="26">
        <v>25000</v>
      </c>
      <c r="H6" s="29">
        <f t="shared" si="0"/>
        <v>1650000</v>
      </c>
    </row>
    <row r="7" spans="1:8" x14ac:dyDescent="0.3">
      <c r="A7" s="32" t="s">
        <v>35</v>
      </c>
      <c r="B7" s="4" t="s">
        <v>36</v>
      </c>
      <c r="C7" s="32" t="s">
        <v>29</v>
      </c>
      <c r="D7" s="4" t="s">
        <v>37</v>
      </c>
      <c r="E7" s="4">
        <v>91</v>
      </c>
      <c r="F7" s="5">
        <v>46</v>
      </c>
      <c r="G7" s="26">
        <v>15000</v>
      </c>
      <c r="H7" s="29">
        <f t="shared" si="0"/>
        <v>690000</v>
      </c>
    </row>
    <row r="8" spans="1:8" x14ac:dyDescent="0.3">
      <c r="A8" s="32" t="s">
        <v>38</v>
      </c>
      <c r="B8" s="4" t="s">
        <v>39</v>
      </c>
      <c r="C8" s="32" t="s">
        <v>29</v>
      </c>
      <c r="D8" s="4" t="s">
        <v>40</v>
      </c>
      <c r="E8" s="4">
        <v>85</v>
      </c>
      <c r="F8" s="5">
        <v>68</v>
      </c>
      <c r="G8" s="26">
        <v>10000</v>
      </c>
      <c r="H8" s="29">
        <f t="shared" si="0"/>
        <v>680000</v>
      </c>
    </row>
    <row r="9" spans="1:8" x14ac:dyDescent="0.3">
      <c r="A9" s="32" t="s">
        <v>41</v>
      </c>
      <c r="B9" s="4" t="s">
        <v>42</v>
      </c>
      <c r="C9" s="32" t="s">
        <v>29</v>
      </c>
      <c r="D9" s="4" t="s">
        <v>43</v>
      </c>
      <c r="E9" s="4">
        <v>83</v>
      </c>
      <c r="F9" s="5">
        <v>78</v>
      </c>
      <c r="G9" s="26">
        <v>12000</v>
      </c>
      <c r="H9" s="29">
        <f t="shared" si="0"/>
        <v>936000</v>
      </c>
    </row>
    <row r="10" spans="1:8" x14ac:dyDescent="0.3">
      <c r="A10" s="32" t="s">
        <v>53</v>
      </c>
      <c r="B10" s="4" t="s">
        <v>54</v>
      </c>
      <c r="C10" s="32" t="s">
        <v>29</v>
      </c>
      <c r="D10" s="4" t="s">
        <v>34</v>
      </c>
      <c r="E10" s="4">
        <v>89</v>
      </c>
      <c r="F10" s="5">
        <v>90</v>
      </c>
      <c r="G10" s="26">
        <v>35000</v>
      </c>
      <c r="H10" s="29">
        <f t="shared" si="0"/>
        <v>3150000</v>
      </c>
    </row>
    <row r="11" spans="1:8" x14ac:dyDescent="0.3">
      <c r="A11" s="32" t="s">
        <v>44</v>
      </c>
      <c r="B11" s="4" t="s">
        <v>45</v>
      </c>
      <c r="C11" s="32" t="s">
        <v>46</v>
      </c>
      <c r="D11" s="4" t="s">
        <v>47</v>
      </c>
      <c r="E11" s="4">
        <v>90</v>
      </c>
      <c r="F11" s="5">
        <v>56</v>
      </c>
      <c r="G11" s="26">
        <v>40000</v>
      </c>
      <c r="H11" s="29">
        <f t="shared" si="0"/>
        <v>2240000</v>
      </c>
    </row>
    <row r="12" spans="1:8" x14ac:dyDescent="0.3">
      <c r="A12" s="32" t="s">
        <v>55</v>
      </c>
      <c r="B12" s="4" t="s">
        <v>56</v>
      </c>
      <c r="C12" s="32" t="s">
        <v>46</v>
      </c>
      <c r="D12" s="4" t="s">
        <v>47</v>
      </c>
      <c r="E12" s="4">
        <v>93</v>
      </c>
      <c r="F12" s="5">
        <v>88</v>
      </c>
      <c r="G12" s="26">
        <v>45000</v>
      </c>
      <c r="H12" s="29">
        <f t="shared" si="0"/>
        <v>3960000</v>
      </c>
    </row>
  </sheetData>
  <scenarios current="1" sqref="H6:H10">
    <scenario name="참가인원 17명 추가" locked="1" count="5" user="2-20" comment="만든 사람 2-20 날짜 2017-09-23">
      <inputCells r="F6" val="83"/>
      <inputCells r="F7" val="63"/>
      <inputCells r="F8" val="85"/>
      <inputCells r="F9" val="95"/>
      <inputCells r="F10" val="107"/>
    </scenario>
    <scenario name="참가인원 8명 취소" locked="1" count="5" user="2-20" comment="만든 사람 2-20 날짜 2017-09-23">
      <inputCells r="F6" val="58"/>
      <inputCells r="F7" val="38"/>
      <inputCells r="F8" val="60"/>
      <inputCells r="F9" val="70"/>
      <inputCells r="F10" val="82"/>
    </scenario>
  </scenarios>
  <sortState ref="A3:H12">
    <sortCondition ref="C3"/>
  </sortState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G13" sqref="G13"/>
    </sheetView>
  </sheetViews>
  <sheetFormatPr defaultRowHeight="16.5" x14ac:dyDescent="0.3"/>
  <cols>
    <col min="1" max="1" width="15.625" customWidth="1"/>
    <col min="2" max="2" width="14.875" customWidth="1"/>
    <col min="3" max="3" width="14.5" customWidth="1"/>
    <col min="4" max="9" width="7.375" customWidth="1"/>
    <col min="10" max="10" width="12.75" customWidth="1"/>
    <col min="11" max="11" width="15.25" bestFit="1" customWidth="1"/>
    <col min="12" max="12" width="13.125" bestFit="1" customWidth="1"/>
    <col min="13" max="13" width="15.25" bestFit="1" customWidth="1"/>
    <col min="14" max="14" width="13.125" bestFit="1" customWidth="1"/>
    <col min="15" max="15" width="15.25" bestFit="1" customWidth="1"/>
    <col min="16" max="16" width="18" bestFit="1" customWidth="1"/>
    <col min="17" max="17" width="20.125" bestFit="1" customWidth="1"/>
  </cols>
  <sheetData>
    <row r="3" spans="1:6" x14ac:dyDescent="0.3">
      <c r="A3" s="34"/>
      <c r="B3" s="34"/>
      <c r="C3" s="8" t="s">
        <v>23</v>
      </c>
      <c r="D3" s="34"/>
      <c r="E3" s="34"/>
      <c r="F3" s="34"/>
    </row>
    <row r="4" spans="1:6" x14ac:dyDescent="0.3">
      <c r="A4" s="8" t="s">
        <v>22</v>
      </c>
      <c r="B4" s="8" t="s">
        <v>2</v>
      </c>
      <c r="C4" s="33" t="s">
        <v>47</v>
      </c>
      <c r="D4" s="33" t="s">
        <v>30</v>
      </c>
      <c r="E4" s="33" t="s">
        <v>34</v>
      </c>
      <c r="F4" s="33" t="s">
        <v>37</v>
      </c>
    </row>
    <row r="5" spans="1:6" x14ac:dyDescent="0.3">
      <c r="A5" s="53" t="s">
        <v>33</v>
      </c>
      <c r="B5" s="33" t="s">
        <v>63</v>
      </c>
      <c r="C5" s="9">
        <v>95</v>
      </c>
      <c r="D5" s="9" t="s">
        <v>19</v>
      </c>
      <c r="E5" s="9">
        <v>82</v>
      </c>
      <c r="F5" s="9" t="s">
        <v>19</v>
      </c>
    </row>
    <row r="6" spans="1:6" x14ac:dyDescent="0.3">
      <c r="A6" s="54"/>
      <c r="B6" s="33" t="s">
        <v>65</v>
      </c>
      <c r="C6" s="9">
        <v>100</v>
      </c>
      <c r="D6" s="9" t="s">
        <v>19</v>
      </c>
      <c r="E6" s="9">
        <v>58</v>
      </c>
      <c r="F6" s="9" t="s">
        <v>19</v>
      </c>
    </row>
    <row r="7" spans="1:6" x14ac:dyDescent="0.3">
      <c r="A7" s="53" t="s">
        <v>29</v>
      </c>
      <c r="B7" s="33" t="s">
        <v>63</v>
      </c>
      <c r="C7" s="9" t="s">
        <v>19</v>
      </c>
      <c r="D7" s="9">
        <v>88</v>
      </c>
      <c r="E7" s="9">
        <v>89</v>
      </c>
      <c r="F7" s="9">
        <v>91</v>
      </c>
    </row>
    <row r="8" spans="1:6" x14ac:dyDescent="0.3">
      <c r="A8" s="54"/>
      <c r="B8" s="33" t="s">
        <v>65</v>
      </c>
      <c r="C8" s="9" t="s">
        <v>19</v>
      </c>
      <c r="D8" s="9">
        <v>66</v>
      </c>
      <c r="E8" s="9">
        <v>90</v>
      </c>
      <c r="F8" s="9">
        <v>46</v>
      </c>
    </row>
    <row r="9" spans="1:6" x14ac:dyDescent="0.3">
      <c r="A9" s="53" t="s">
        <v>46</v>
      </c>
      <c r="B9" s="33" t="s">
        <v>63</v>
      </c>
      <c r="C9" s="9">
        <v>91.5</v>
      </c>
      <c r="D9" s="9" t="s">
        <v>19</v>
      </c>
      <c r="E9" s="9" t="s">
        <v>19</v>
      </c>
      <c r="F9" s="9" t="s">
        <v>19</v>
      </c>
    </row>
    <row r="10" spans="1:6" x14ac:dyDescent="0.3">
      <c r="A10" s="54"/>
      <c r="B10" s="33" t="s">
        <v>65</v>
      </c>
      <c r="C10" s="9">
        <v>72</v>
      </c>
      <c r="D10" s="9" t="s">
        <v>19</v>
      </c>
      <c r="E10" s="9" t="s">
        <v>19</v>
      </c>
      <c r="F10" s="9" t="s">
        <v>19</v>
      </c>
    </row>
    <row r="11" spans="1:6" x14ac:dyDescent="0.3">
      <c r="A11" s="53" t="s">
        <v>64</v>
      </c>
      <c r="B11" s="54"/>
      <c r="C11" s="9">
        <v>92.666666666666671</v>
      </c>
      <c r="D11" s="9">
        <v>88</v>
      </c>
      <c r="E11" s="9">
        <v>85.5</v>
      </c>
      <c r="F11" s="9">
        <v>91</v>
      </c>
    </row>
    <row r="12" spans="1:6" x14ac:dyDescent="0.3">
      <c r="A12" s="53" t="s">
        <v>66</v>
      </c>
      <c r="B12" s="54"/>
      <c r="C12" s="9">
        <v>81.333333333333329</v>
      </c>
      <c r="D12" s="9">
        <v>66</v>
      </c>
      <c r="E12" s="9">
        <v>74</v>
      </c>
      <c r="F12" s="9">
        <v>46</v>
      </c>
    </row>
  </sheetData>
  <mergeCells count="5">
    <mergeCell ref="A5:A6"/>
    <mergeCell ref="A7:A8"/>
    <mergeCell ref="A9:A10"/>
    <mergeCell ref="A11:B11"/>
    <mergeCell ref="A12:B1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1.875" customWidth="1"/>
    <col min="2" max="2" width="16.5" customWidth="1"/>
    <col min="3" max="3" width="12.75" bestFit="1" customWidth="1"/>
    <col min="4" max="4" width="13.25" customWidth="1"/>
    <col min="5" max="5" width="11.125" customWidth="1"/>
    <col min="6" max="6" width="12.5" customWidth="1"/>
    <col min="7" max="7" width="12.625" customWidth="1"/>
  </cols>
  <sheetData>
    <row r="2" spans="1:7" x14ac:dyDescent="0.3">
      <c r="A2" s="35" t="s">
        <v>20</v>
      </c>
      <c r="B2" s="35" t="s">
        <v>21</v>
      </c>
      <c r="C2" s="35" t="s">
        <v>22</v>
      </c>
      <c r="D2" s="35" t="s">
        <v>23</v>
      </c>
      <c r="E2" s="35" t="s">
        <v>24</v>
      </c>
      <c r="F2" s="35" t="s">
        <v>25</v>
      </c>
      <c r="G2" s="35" t="s">
        <v>26</v>
      </c>
    </row>
    <row r="3" spans="1:7" x14ac:dyDescent="0.3">
      <c r="A3" s="32" t="s">
        <v>27</v>
      </c>
      <c r="B3" s="4" t="s">
        <v>28</v>
      </c>
      <c r="C3" s="32" t="s">
        <v>29</v>
      </c>
      <c r="D3" s="4" t="s">
        <v>30</v>
      </c>
      <c r="E3" s="4">
        <v>88</v>
      </c>
      <c r="F3" s="5">
        <v>66</v>
      </c>
      <c r="G3" s="26">
        <v>25000</v>
      </c>
    </row>
    <row r="4" spans="1:7" x14ac:dyDescent="0.3">
      <c r="A4" s="32" t="s">
        <v>31</v>
      </c>
      <c r="B4" s="4" t="s">
        <v>32</v>
      </c>
      <c r="C4" s="32" t="s">
        <v>33</v>
      </c>
      <c r="D4" s="4" t="s">
        <v>34</v>
      </c>
      <c r="E4" s="4">
        <v>82</v>
      </c>
      <c r="F4" s="5">
        <v>58</v>
      </c>
      <c r="G4" s="26">
        <v>30000</v>
      </c>
    </row>
    <row r="5" spans="1:7" x14ac:dyDescent="0.3">
      <c r="A5" s="32" t="s">
        <v>35</v>
      </c>
      <c r="B5" s="4" t="s">
        <v>36</v>
      </c>
      <c r="C5" s="32" t="s">
        <v>29</v>
      </c>
      <c r="D5" s="4" t="s">
        <v>37</v>
      </c>
      <c r="E5" s="4">
        <v>91</v>
      </c>
      <c r="F5" s="5">
        <v>46</v>
      </c>
      <c r="G5" s="26">
        <v>15000</v>
      </c>
    </row>
    <row r="6" spans="1:7" x14ac:dyDescent="0.3">
      <c r="A6" s="32" t="s">
        <v>38</v>
      </c>
      <c r="B6" s="4" t="s">
        <v>39</v>
      </c>
      <c r="C6" s="32" t="s">
        <v>29</v>
      </c>
      <c r="D6" s="4" t="s">
        <v>40</v>
      </c>
      <c r="E6" s="4">
        <v>85</v>
      </c>
      <c r="F6" s="5">
        <v>68</v>
      </c>
      <c r="G6" s="26">
        <v>10000</v>
      </c>
    </row>
    <row r="7" spans="1:7" x14ac:dyDescent="0.3">
      <c r="A7" s="32" t="s">
        <v>41</v>
      </c>
      <c r="B7" s="4" t="s">
        <v>42</v>
      </c>
      <c r="C7" s="32" t="s">
        <v>29</v>
      </c>
      <c r="D7" s="4" t="s">
        <v>43</v>
      </c>
      <c r="E7" s="4">
        <v>83</v>
      </c>
      <c r="F7" s="5">
        <v>78</v>
      </c>
      <c r="G7" s="26">
        <v>12000</v>
      </c>
    </row>
    <row r="8" spans="1:7" x14ac:dyDescent="0.3">
      <c r="A8" s="32" t="s">
        <v>44</v>
      </c>
      <c r="B8" s="4" t="s">
        <v>45</v>
      </c>
      <c r="C8" s="32" t="s">
        <v>46</v>
      </c>
      <c r="D8" s="4" t="s">
        <v>47</v>
      </c>
      <c r="E8" s="4">
        <v>90</v>
      </c>
      <c r="F8" s="5">
        <v>56</v>
      </c>
      <c r="G8" s="26">
        <v>40000</v>
      </c>
    </row>
    <row r="9" spans="1:7" x14ac:dyDescent="0.3">
      <c r="A9" s="32" t="s">
        <v>48</v>
      </c>
      <c r="B9" s="4" t="s">
        <v>49</v>
      </c>
      <c r="C9" s="32" t="s">
        <v>33</v>
      </c>
      <c r="D9" s="4" t="s">
        <v>50</v>
      </c>
      <c r="E9" s="4">
        <v>84</v>
      </c>
      <c r="F9" s="5">
        <v>44</v>
      </c>
      <c r="G9" s="26">
        <v>50000</v>
      </c>
    </row>
    <row r="10" spans="1:7" x14ac:dyDescent="0.3">
      <c r="A10" s="32" t="s">
        <v>51</v>
      </c>
      <c r="B10" s="4" t="s">
        <v>52</v>
      </c>
      <c r="C10" s="32" t="s">
        <v>33</v>
      </c>
      <c r="D10" s="4" t="s">
        <v>47</v>
      </c>
      <c r="E10" s="4">
        <v>95</v>
      </c>
      <c r="F10" s="5">
        <v>100</v>
      </c>
      <c r="G10" s="26">
        <v>20000</v>
      </c>
    </row>
    <row r="11" spans="1:7" x14ac:dyDescent="0.3">
      <c r="A11" s="32" t="s">
        <v>53</v>
      </c>
      <c r="B11" s="4" t="s">
        <v>54</v>
      </c>
      <c r="C11" s="32" t="s">
        <v>29</v>
      </c>
      <c r="D11" s="4" t="s">
        <v>34</v>
      </c>
      <c r="E11" s="4">
        <v>89</v>
      </c>
      <c r="F11" s="5">
        <v>90</v>
      </c>
      <c r="G11" s="26">
        <v>35000</v>
      </c>
    </row>
    <row r="12" spans="1:7" x14ac:dyDescent="0.3">
      <c r="A12" s="32" t="s">
        <v>55</v>
      </c>
      <c r="B12" s="4" t="s">
        <v>56</v>
      </c>
      <c r="C12" s="32" t="s">
        <v>46</v>
      </c>
      <c r="D12" s="4" t="s">
        <v>47</v>
      </c>
      <c r="E12" s="4">
        <v>93</v>
      </c>
      <c r="F12" s="5">
        <v>88</v>
      </c>
      <c r="G12" s="26">
        <v>45000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opLeftCell="A4" workbookViewId="0">
      <selection activeCell="I29" sqref="I29"/>
    </sheetView>
  </sheetViews>
  <sheetFormatPr defaultRowHeight="16.5" x14ac:dyDescent="0.3"/>
  <cols>
    <col min="1" max="1" width="16.5" customWidth="1"/>
    <col min="2" max="2" width="12.75" bestFit="1" customWidth="1"/>
    <col min="3" max="3" width="13.25" customWidth="1"/>
    <col min="4" max="4" width="11.125" customWidth="1"/>
    <col min="5" max="5" width="12.5" customWidth="1"/>
  </cols>
  <sheetData>
    <row r="2" spans="1:5" x14ac:dyDescent="0.3">
      <c r="A2" s="35" t="s">
        <v>21</v>
      </c>
      <c r="B2" s="35" t="s">
        <v>22</v>
      </c>
      <c r="C2" s="35" t="s">
        <v>23</v>
      </c>
      <c r="D2" s="35" t="s">
        <v>24</v>
      </c>
      <c r="E2" s="35" t="s">
        <v>25</v>
      </c>
    </row>
    <row r="3" spans="1:5" x14ac:dyDescent="0.3">
      <c r="A3" s="4" t="s">
        <v>32</v>
      </c>
      <c r="B3" s="32" t="s">
        <v>33</v>
      </c>
      <c r="C3" s="4" t="s">
        <v>34</v>
      </c>
      <c r="D3" s="4">
        <v>82</v>
      </c>
      <c r="E3" s="5">
        <v>58</v>
      </c>
    </row>
    <row r="4" spans="1:5" x14ac:dyDescent="0.3">
      <c r="A4" s="4" t="s">
        <v>49</v>
      </c>
      <c r="B4" s="32" t="s">
        <v>33</v>
      </c>
      <c r="C4" s="4" t="s">
        <v>50</v>
      </c>
      <c r="D4" s="4">
        <v>84</v>
      </c>
      <c r="E4" s="5">
        <v>44</v>
      </c>
    </row>
    <row r="5" spans="1:5" x14ac:dyDescent="0.3">
      <c r="A5" s="4" t="s">
        <v>52</v>
      </c>
      <c r="B5" s="32" t="s">
        <v>33</v>
      </c>
      <c r="C5" s="4" t="s">
        <v>47</v>
      </c>
      <c r="D5" s="4">
        <v>95</v>
      </c>
      <c r="E5" s="5">
        <v>100</v>
      </c>
    </row>
    <row r="6" spans="1:5" x14ac:dyDescent="0.3">
      <c r="A6" s="4" t="s">
        <v>45</v>
      </c>
      <c r="B6" s="32" t="s">
        <v>46</v>
      </c>
      <c r="C6" s="4" t="s">
        <v>47</v>
      </c>
      <c r="D6" s="4">
        <v>90</v>
      </c>
      <c r="E6" s="5">
        <v>56</v>
      </c>
    </row>
    <row r="7" spans="1:5" x14ac:dyDescent="0.3">
      <c r="A7" s="4" t="s">
        <v>56</v>
      </c>
      <c r="B7" s="32" t="s">
        <v>46</v>
      </c>
      <c r="C7" s="4" t="s">
        <v>47</v>
      </c>
      <c r="D7" s="4">
        <v>93</v>
      </c>
      <c r="E7" s="5">
        <v>88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</vt:i4>
      </vt:variant>
    </vt:vector>
  </HeadingPairs>
  <TitlesOfParts>
    <vt:vector size="9" baseType="lpstr">
      <vt:lpstr>관광상품현황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C형</dc:subject>
  <dc:creator>장한수</dc:creator>
  <cp:lastModifiedBy>서희종</cp:lastModifiedBy>
  <dcterms:created xsi:type="dcterms:W3CDTF">2014-12-10T01:47:46Z</dcterms:created>
  <dcterms:modified xsi:type="dcterms:W3CDTF">2017-12-04T04:09:53Z</dcterms:modified>
</cp:coreProperties>
</file>