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" yWindow="420" windowWidth="22245" windowHeight="10815"/>
  </bookViews>
  <sheets>
    <sheet name="매출현황" sheetId="1" r:id="rId1"/>
    <sheet name="부분합" sheetId="5" r:id="rId2"/>
    <sheet name="필터" sheetId="6" r:id="rId3"/>
    <sheet name="시나리오 요약" sheetId="12" r:id="rId4"/>
    <sheet name="시나리오" sheetId="11" r:id="rId5"/>
    <sheet name="피벗테이블 정답" sheetId="13" r:id="rId6"/>
    <sheet name="피벗테이블" sheetId="8" r:id="rId7"/>
    <sheet name="차트" sheetId="10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A15" i="6" l="1"/>
  <c r="F19" i="5"/>
  <c r="F17" i="5"/>
  <c r="F12" i="5"/>
  <c r="F7" i="5"/>
  <c r="F20" i="5"/>
  <c r="E20" i="5"/>
  <c r="F18" i="5"/>
  <c r="E18" i="5"/>
  <c r="F13" i="5"/>
  <c r="E13" i="5"/>
  <c r="F8" i="5"/>
  <c r="E8" i="5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E15" i="1"/>
  <c r="E14" i="1"/>
  <c r="E13" i="1"/>
  <c r="H3" i="1"/>
  <c r="G12" i="11" l="1"/>
  <c r="G11" i="11"/>
  <c r="G10" i="11"/>
  <c r="G9" i="11"/>
  <c r="G8" i="11"/>
  <c r="G7" i="11"/>
  <c r="G6" i="11"/>
  <c r="G5" i="11"/>
  <c r="G4" i="11"/>
  <c r="G3" i="11"/>
</calcChain>
</file>

<file path=xl/sharedStrings.xml><?xml version="1.0" encoding="utf-8"?>
<sst xmlns="http://schemas.openxmlformats.org/spreadsheetml/2006/main" count="269" uniqueCount="58">
  <si>
    <t>제품분류</t>
  </si>
  <si>
    <t>고객사</t>
  </si>
  <si>
    <t>제품</t>
  </si>
  <si>
    <t>단가</t>
  </si>
  <si>
    <t>매출액</t>
  </si>
  <si>
    <t>순위</t>
  </si>
  <si>
    <t>비고</t>
  </si>
  <si>
    <t>컴퓨터</t>
  </si>
  <si>
    <t>대성 통상</t>
  </si>
  <si>
    <t>노트북 NT500</t>
  </si>
  <si>
    <t>프린터</t>
  </si>
  <si>
    <t>서원 무역</t>
  </si>
  <si>
    <t>레이저 복합기</t>
  </si>
  <si>
    <t>모니터</t>
  </si>
  <si>
    <t>금호 유통</t>
  </si>
  <si>
    <t>24형 24V47HQ</t>
  </si>
  <si>
    <t>27형 27E35VQ</t>
  </si>
  <si>
    <t>데스크탑 DM456</t>
  </si>
  <si>
    <t>잉크젯 복합기</t>
  </si>
  <si>
    <t>'단가' 중 두 번째로 작은 값</t>
  </si>
  <si>
    <t>'매출액'의 최대값-최소값의 차이</t>
  </si>
  <si>
    <t>조건</t>
    <phoneticPr fontId="2" type="noConversion"/>
  </si>
  <si>
    <t>전년도 매출액</t>
    <phoneticPr fontId="2" type="noConversion"/>
  </si>
  <si>
    <t>전년도 매출액</t>
  </si>
  <si>
    <t>증감액</t>
    <phoneticPr fontId="2" type="noConversion"/>
  </si>
  <si>
    <t>증감액</t>
  </si>
  <si>
    <t>증감액</t>
    <phoneticPr fontId="2" type="noConversion"/>
  </si>
  <si>
    <t>'제품분류'가 "컴퓨터"인 '매출액'의 합계</t>
    <phoneticPr fontId="2" type="noConversion"/>
  </si>
  <si>
    <t>금호 유통 최대값</t>
  </si>
  <si>
    <t>대성 통상 최대값</t>
  </si>
  <si>
    <t>서원 무역 최대값</t>
  </si>
  <si>
    <t>전체 최대값</t>
  </si>
  <si>
    <t>금호 유통 평균</t>
  </si>
  <si>
    <t>대성 통상 평균</t>
  </si>
  <si>
    <t>서원 무역 평균</t>
  </si>
  <si>
    <t>전체 평균</t>
  </si>
  <si>
    <t>$F$3</t>
  </si>
  <si>
    <t>$F$7</t>
  </si>
  <si>
    <t>$F$9</t>
  </si>
  <si>
    <t>$G$3</t>
  </si>
  <si>
    <t>$G$7</t>
  </si>
  <si>
    <t>$G$9</t>
  </si>
  <si>
    <t>매출액 185780 증가</t>
  </si>
  <si>
    <t>만든 사람 자격검정팀 날짜 2018-01-27</t>
  </si>
  <si>
    <t>매출액 253950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</si>
  <si>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</si>
  <si>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</si>
  <si>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</si>
  <si>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</si>
  <si>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</si>
  <si>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</si>
  <si>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</si>
  <si>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최대값 : 매출액</t>
  </si>
  <si>
    <t>최대값 : 매출액</t>
  </si>
  <si>
    <t>전체 최대값 : 증감액</t>
  </si>
  <si>
    <t>최대값 : 증감액</t>
  </si>
  <si>
    <t>값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</si>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</sst>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\ ##0\ \ ;\-#\ ##0\ \ ;#\ ##0\ \ ;@&quot;  &quot;"/>
    <numFmt numFmtId="177" formatCode="#\ ##0.0\ \ ;\-##0.0\ \ ;#\ ##0.0\ \ ;@&quot;  &quot;"/>
    <numFmt numFmtId="178" formatCode="#\ ##0.00\ \ ;\-#\ ##0.00\ \ ;#\ ##0\ \ ;@&quot;  &quot;"/>
    <numFmt numFmtId="179" formatCode="###\ ##0.000\ \ ;\-###\ ##0.000\ \ ;#.00\ ##0\ \ ;@&quot;  &quot;"/>
    <numFmt numFmtId="180" formatCode="_(* #,##0_);_(* \(#,##0\);_(* &quot;-&quot;_);_(@_)"/>
    <numFmt numFmtId="181" formatCode="_(* #,##0.00_);_(* \(#,##0.00\);_(* &quot;-&quot;??_);_(@_)"/>
    <numFmt numFmtId="182" formatCode="#,##0_ "/>
    <numFmt numFmtId="183" formatCode="@&quot;(주)&quot;"/>
    <numFmt numFmtId="184" formatCode="#&quot;위&quot;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7.5"/>
      <name val="굴림"/>
      <family val="3"/>
      <charset val="129"/>
    </font>
    <font>
      <sz val="10"/>
      <name val="MS Sans Serif"/>
      <family val="2"/>
    </font>
    <font>
      <sz val="10"/>
      <name val="Courier"/>
      <family val="3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176" fontId="7" fillId="0" borderId="0">
      <alignment horizontal="right"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177" fontId="7" fillId="0" borderId="0">
      <alignment horizontal="right" vertical="center"/>
    </xf>
    <xf numFmtId="178" fontId="7" fillId="0" borderId="0">
      <alignment horizontal="right" vertical="center"/>
    </xf>
    <xf numFmtId="179" fontId="7" fillId="0" borderId="0">
      <alignment horizontal="right"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8" borderId="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176" fontId="7" fillId="0" borderId="0">
      <alignment horizontal="right"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18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180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>
      <alignment vertical="center"/>
    </xf>
    <xf numFmtId="182" fontId="0" fillId="0" borderId="10" xfId="1" applyNumberFormat="1" applyFont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182" fontId="0" fillId="0" borderId="11" xfId="1" applyNumberFormat="1" applyFon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2" fontId="0" fillId="0" borderId="0" xfId="1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0" fontId="32" fillId="34" borderId="18" xfId="0" applyFont="1" applyFill="1" applyBorder="1" applyAlignment="1">
      <alignment horizontal="left" vertical="center"/>
    </xf>
    <xf numFmtId="0" fontId="31" fillId="34" borderId="16" xfId="0" applyFont="1" applyFill="1" applyBorder="1" applyAlignment="1">
      <alignment horizontal="left" vertical="center"/>
    </xf>
    <xf numFmtId="0" fontId="32" fillId="34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33" fillId="35" borderId="0" xfId="0" applyFont="1" applyFill="1" applyBorder="1" applyAlignment="1">
      <alignment horizontal="left" vertical="center"/>
    </xf>
    <xf numFmtId="0" fontId="34" fillId="35" borderId="14" xfId="0" applyFont="1" applyFill="1" applyBorder="1" applyAlignment="1">
      <alignment horizontal="left" vertical="center"/>
    </xf>
    <xf numFmtId="0" fontId="35" fillId="35" borderId="14" xfId="0" applyFont="1" applyFill="1" applyBorder="1" applyAlignment="1">
      <alignment horizontal="left" vertical="center"/>
    </xf>
    <xf numFmtId="0" fontId="33" fillId="35" borderId="17" xfId="0" applyFont="1" applyFill="1" applyBorder="1" applyAlignment="1">
      <alignment horizontal="left" vertical="center"/>
    </xf>
    <xf numFmtId="0" fontId="31" fillId="34" borderId="16" xfId="0" applyFont="1" applyFill="1" applyBorder="1" applyAlignment="1">
      <alignment horizontal="right" vertical="center"/>
    </xf>
    <xf numFmtId="0" fontId="31" fillId="34" borderId="18" xfId="0" applyFont="1" applyFill="1" applyBorder="1" applyAlignment="1">
      <alignment horizontal="right" vertical="center"/>
    </xf>
    <xf numFmtId="182" fontId="0" fillId="36" borderId="0" xfId="0" applyNumberFormat="1" applyFill="1" applyBorder="1" applyAlignment="1">
      <alignment vertical="center"/>
    </xf>
    <xf numFmtId="0" fontId="36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6"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3"/>
    <cellStyle name="]_^[꺞_x0008_?" xfId="4"/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BlankIII" xfId="23"/>
    <cellStyle name="Comma [0]_제조1부1과 현황 " xfId="24"/>
    <cellStyle name="Comma_제조1부1과 현황 " xfId="25"/>
    <cellStyle name="Currency [0]_제조1부1과 현황 " xfId="26"/>
    <cellStyle name="Currency_제조1부1과 현황 " xfId="27"/>
    <cellStyle name="Normal_&quot;CANCEL&quot; Volume Detail " xfId="28"/>
    <cellStyle name="Point1" xfId="29"/>
    <cellStyle name="Point2" xfId="30"/>
    <cellStyle name="Point3" xfId="31"/>
    <cellStyle name="강조색1 2" xfId="32"/>
    <cellStyle name="강조색2 2" xfId="33"/>
    <cellStyle name="강조색3 2" xfId="34"/>
    <cellStyle name="강조색4 2" xfId="35"/>
    <cellStyle name="강조색5 2" xfId="36"/>
    <cellStyle name="강조색6 2" xfId="37"/>
    <cellStyle name="경고문 2" xfId="38"/>
    <cellStyle name="계산 2" xfId="39"/>
    <cellStyle name="나쁨 2" xfId="40"/>
    <cellStyle name="뒤에 오는 하이퍼링크_6.가계조사보고서_200210" xfId="41"/>
    <cellStyle name="메모 2" xfId="42"/>
    <cellStyle name="백분율" xfId="1" builtinId="5"/>
    <cellStyle name="보통 2" xfId="43"/>
    <cellStyle name="설명 텍스트 2" xfId="44"/>
    <cellStyle name="셀 확인 2" xfId="45"/>
    <cellStyle name="송요성" xfId="46"/>
    <cellStyle name="쉼표 [0] 2" xfId="47"/>
    <cellStyle name="스타일 1" xfId="48"/>
    <cellStyle name="연결된 셀 2" xfId="49"/>
    <cellStyle name="요약 2" xfId="50"/>
    <cellStyle name="입력 2" xfId="51"/>
    <cellStyle name="제목 1 2" xfId="52"/>
    <cellStyle name="제목 2 2" xfId="53"/>
    <cellStyle name="제목 3 2" xfId="54"/>
    <cellStyle name="제목 4 2" xfId="55"/>
    <cellStyle name="제목 5" xfId="56"/>
    <cellStyle name="좋음 2" xfId="57"/>
    <cellStyle name="출력 2" xfId="58"/>
    <cellStyle name="콤마 [0]_1" xfId="59"/>
    <cellStyle name="콤마_1" xfId="60"/>
    <cellStyle name="표준" xfId="0" builtinId="0"/>
    <cellStyle name="표준 10" xfId="61"/>
    <cellStyle name="표준 13" xfId="62"/>
    <cellStyle name="표준 14" xfId="63"/>
    <cellStyle name="표준 15" xfId="64"/>
    <cellStyle name="표준 2" xfId="2"/>
    <cellStyle name="標準_Akia(F）-8" xfId="65"/>
  </cellStyles>
  <dxfs count="3">
    <dxf>
      <alignment horizontal="center" readingOrder="0"/>
    </dxf>
    <dxf>
      <numFmt numFmtId="182" formatCode="#,##0_ "/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상반기 제품별 매출현황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차트!$C$2</c:f>
              <c:strCache>
                <c:ptCount val="1"/>
                <c:pt idx="0">
                  <c:v>전년도 매출액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24형 24V47HQ</c:v>
                </c:pt>
                <c:pt idx="1">
                  <c:v>노트북 NT500</c:v>
                </c:pt>
                <c:pt idx="2">
                  <c:v>데스크탑 DM456</c:v>
                </c:pt>
                <c:pt idx="3">
                  <c:v>레이저 복합기</c:v>
                </c:pt>
                <c:pt idx="4">
                  <c:v>잉크젯 복합기</c:v>
                </c:pt>
              </c:strCache>
            </c:strRef>
          </c:cat>
          <c:val>
            <c:numRef>
              <c:f>차트!$C$3:$C$7</c:f>
              <c:numCache>
                <c:formatCode>#,##0_ </c:formatCode>
                <c:ptCount val="5"/>
                <c:pt idx="0">
                  <c:v>3018400</c:v>
                </c:pt>
                <c:pt idx="1">
                  <c:v>15507000</c:v>
                </c:pt>
                <c:pt idx="2">
                  <c:v>13560800</c:v>
                </c:pt>
                <c:pt idx="3">
                  <c:v>5907300</c:v>
                </c:pt>
                <c:pt idx="4">
                  <c:v>2093400</c:v>
                </c:pt>
              </c:numCache>
            </c:numRef>
          </c:val>
        </c:ser>
        <c:ser>
          <c:idx val="1"/>
          <c:order val="1"/>
          <c:tx>
            <c:strRef>
              <c:f>차트!$D$2</c:f>
              <c:strCache>
                <c:ptCount val="1"/>
                <c:pt idx="0">
                  <c:v>매출액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24형 24V47HQ</c:v>
                </c:pt>
                <c:pt idx="1">
                  <c:v>노트북 NT500</c:v>
                </c:pt>
                <c:pt idx="2">
                  <c:v>데스크탑 DM456</c:v>
                </c:pt>
                <c:pt idx="3">
                  <c:v>레이저 복합기</c:v>
                </c:pt>
                <c:pt idx="4">
                  <c:v>잉크젯 복합기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2798700</c:v>
                </c:pt>
                <c:pt idx="1">
                  <c:v>19386000</c:v>
                </c:pt>
                <c:pt idx="2">
                  <c:v>11655000</c:v>
                </c:pt>
                <c:pt idx="3">
                  <c:v>6057000</c:v>
                </c:pt>
                <c:pt idx="4">
                  <c:v>1759500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71904"/>
        <c:axId val="178581888"/>
      </c:barChart>
      <c:catAx>
        <c:axId val="17857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78581888"/>
        <c:crosses val="autoZero"/>
        <c:auto val="1"/>
        <c:lblAlgn val="ctr"/>
        <c:lblOffset val="100"/>
        <c:noMultiLvlLbl val="0"/>
      </c:catAx>
      <c:valAx>
        <c:axId val="17858188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78571904"/>
        <c:crosses val="autoZero"/>
        <c:crossBetween val="between"/>
      </c:valAx>
      <c:spPr>
        <a:gradFill flip="none"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162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5400" cmpd="sng">
      <a:solidFill>
        <a:srgbClr val="002060"/>
      </a:solidFill>
      <a:prstDash val="sysDash"/>
    </a:ln>
  </c:spPr>
  <c:txPr>
    <a:bodyPr/>
    <a:lstStyle/>
    <a:p>
      <a:pPr>
        <a:defRPr sz="900">
          <a:latin typeface="굴림체" panose="020B0609000101010101" pitchFamily="49" charset="-127"/>
          <a:ea typeface="굴림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7</xdr:col>
      <xdr:colOff>638175</xdr:colOff>
      <xdr:row>0</xdr:row>
      <xdr:rowOff>933450</xdr:rowOff>
    </xdr:to>
    <xdr:sp macro="" textlink="">
      <xdr:nvSpPr>
        <xdr:cNvPr id="2" name="평행 사변형 1"/>
        <xdr:cNvSpPr/>
      </xdr:nvSpPr>
      <xdr:spPr>
        <a:xfrm>
          <a:off x="781050" y="47625"/>
          <a:ext cx="6829425" cy="885825"/>
        </a:xfrm>
        <a:prstGeom prst="parallelogram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상반기 제품별 고객사 매출현황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9</xdr:row>
      <xdr:rowOff>42861</xdr:rowOff>
    </xdr:from>
    <xdr:to>
      <xdr:col>6</xdr:col>
      <xdr:colOff>638175</xdr:colOff>
      <xdr:row>26</xdr:row>
      <xdr:rowOff>161924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자격검정팀" refreshedDate="43127.575826273147" createdVersion="4" refreshedVersion="4" minRefreshableVersion="3" recordCount="10">
  <cacheSource type="worksheet">
    <worksheetSource ref="A2:G12" sheet="피벗테이블"/>
  </cacheSource>
  <cacheFields count="7">
    <cacheField name="제품분류" numFmtId="0">
      <sharedItems count="3">
        <s v="컴퓨터"/>
        <s v="프린터"/>
        <s v="모니터"/>
      </sharedItems>
    </cacheField>
    <cacheField name="고객사" numFmtId="0">
      <sharedItems/>
    </cacheField>
    <cacheField name="제품" numFmtId="0">
      <sharedItems count="6">
        <s v="노트북 NT500"/>
        <s v="레이저 복합기"/>
        <s v="24형 24V47HQ"/>
        <s v="27형 27E35VQ"/>
        <s v="데스크탑 DM456"/>
        <s v="잉크젯 복합기"/>
      </sharedItems>
    </cacheField>
    <cacheField name="단가" numFmtId="0">
      <sharedItems containsSemiMixedTypes="0" containsString="0" containsNumber="1" containsInteger="1" minValue="147300" maxValue="777000"/>
    </cacheField>
    <cacheField name="전년도 매출액" numFmtId="0">
      <sharedItems containsSemiMixedTypes="0" containsString="0" containsNumber="1" containsInteger="1" minValue="601380" maxValue="18346040"/>
    </cacheField>
    <cacheField name="매출액" numFmtId="0">
      <sharedItems containsSemiMixedTypes="0" containsString="0" containsNumber="1" containsInteger="1" minValue="589200" maxValue="19386000"/>
    </cacheField>
    <cacheField name="증감액" numFmtId="0">
      <sharedItems containsSemiMixedTypes="0" containsString="0" containsNumber="1" containsInteger="1" minValue="-4047100" maxValue="4782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s v="대성 통상"/>
    <x v="0"/>
    <n v="718000"/>
    <n v="18346040"/>
    <n v="16155000"/>
    <n v="-2191040"/>
  </r>
  <r>
    <x v="1"/>
    <s v="서원 무역"/>
    <x v="1"/>
    <n v="242000"/>
    <n v="4186300"/>
    <n v="3085500"/>
    <n v="-1100800"/>
  </r>
  <r>
    <x v="2"/>
    <s v="금호 유통"/>
    <x v="2"/>
    <n v="147300"/>
    <n v="601380"/>
    <n v="589200"/>
    <n v="-12180"/>
  </r>
  <r>
    <x v="2"/>
    <s v="서원 무역"/>
    <x v="3"/>
    <n v="179000"/>
    <n v="1250650"/>
    <n v="1432000"/>
    <n v="181350"/>
  </r>
  <r>
    <x v="1"/>
    <s v="대성 통상"/>
    <x v="1"/>
    <n v="242000"/>
    <n v="2260120"/>
    <n v="2057000"/>
    <n v="-203120"/>
  </r>
  <r>
    <x v="0"/>
    <s v="금호 유통"/>
    <x v="4"/>
    <n v="777000"/>
    <n v="15702100"/>
    <n v="11655000"/>
    <n v="-4047100"/>
  </r>
  <r>
    <x v="2"/>
    <s v="대성 통상"/>
    <x v="2"/>
    <n v="147300"/>
    <n v="1906000"/>
    <n v="2209500"/>
    <n v="303500"/>
  </r>
  <r>
    <x v="0"/>
    <s v="금호 유통"/>
    <x v="0"/>
    <n v="718000"/>
    <n v="14603080"/>
    <n v="19386000"/>
    <n v="4782920"/>
  </r>
  <r>
    <x v="1"/>
    <s v="금호 유통"/>
    <x v="5"/>
    <n v="230000"/>
    <n v="2601000"/>
    <n v="1759500"/>
    <n v="-841500"/>
  </r>
  <r>
    <x v="0"/>
    <s v="서원 무역"/>
    <x v="0"/>
    <n v="718000"/>
    <n v="12050740"/>
    <n v="15508800"/>
    <n v="34580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axis="axisRow" compact="0" outline="0" showAll="0">
      <items count="4">
        <item x="2"/>
        <item x="0"/>
        <item x="1"/>
        <item t="default"/>
      </items>
    </pivotField>
    <pivotField compact="0" outline="0" showAll="0"/>
    <pivotField axis="axisCol" compact="0" outline="0" showAll="0">
      <items count="7">
        <item x="2"/>
        <item h="1" x="3"/>
        <item x="0"/>
        <item h="1" x="4"/>
        <item x="1"/>
        <item h="1" x="5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</pivotFields>
  <rowFields count="2">
    <field x="0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2"/>
    </i>
    <i>
      <x v="4"/>
    </i>
  </colItems>
  <dataFields count="2">
    <dataField name="최대값 : 매출액" fld="5" subtotal="max" baseField="0" baseItem="0"/>
    <dataField name="최대값 : 증감액" fld="6" subtotal="max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9.5" customWidth="1"/>
    <col min="2" max="2" width="15.125" customWidth="1"/>
    <col min="3" max="3" width="15.875" customWidth="1"/>
    <col min="4" max="4" width="10.125" customWidth="1"/>
    <col min="5" max="7" width="13.625" customWidth="1"/>
  </cols>
  <sheetData>
    <row r="1" spans="1:9" ht="80.099999999999994" customHeight="1" x14ac:dyDescent="0.3"/>
    <row r="2" spans="1:9" ht="18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23</v>
      </c>
      <c r="F2" s="14" t="s">
        <v>4</v>
      </c>
      <c r="G2" s="14" t="s">
        <v>25</v>
      </c>
      <c r="H2" s="14" t="s">
        <v>5</v>
      </c>
      <c r="I2" s="14" t="s">
        <v>6</v>
      </c>
    </row>
    <row r="3" spans="1:9" ht="18" customHeight="1" x14ac:dyDescent="0.3">
      <c r="A3" s="13" t="s">
        <v>7</v>
      </c>
      <c r="B3" s="17" t="s">
        <v>8</v>
      </c>
      <c r="C3" s="13" t="s">
        <v>9</v>
      </c>
      <c r="D3" s="15">
        <v>718000</v>
      </c>
      <c r="E3" s="16">
        <v>18346040</v>
      </c>
      <c r="F3" s="16">
        <v>16155000</v>
      </c>
      <c r="G3" s="16">
        <v>-2191040</v>
      </c>
      <c r="H3" s="19">
        <f>RANK(F3,$F$3:$F$12)</f>
        <v>2</v>
      </c>
      <c r="I3" s="13" t="str">
        <f>IF(G3&gt;=0,"매출증가","")</f>
        <v/>
      </c>
    </row>
    <row r="4" spans="1:9" ht="18" customHeight="1" x14ac:dyDescent="0.3">
      <c r="A4" s="13" t="s">
        <v>10</v>
      </c>
      <c r="B4" s="17" t="s">
        <v>11</v>
      </c>
      <c r="C4" s="13" t="s">
        <v>12</v>
      </c>
      <c r="D4" s="15">
        <v>242000</v>
      </c>
      <c r="E4" s="16">
        <v>4186300</v>
      </c>
      <c r="F4" s="16">
        <v>3085500</v>
      </c>
      <c r="G4" s="16">
        <v>-1100800</v>
      </c>
      <c r="H4" s="19">
        <f t="shared" ref="H4:H12" si="0">RANK(F4,$F$3:$F$12)</f>
        <v>5</v>
      </c>
      <c r="I4" s="18" t="str">
        <f t="shared" ref="I4:I12" si="1">IF(G4&gt;=0,"매출증가","")</f>
        <v/>
      </c>
    </row>
    <row r="5" spans="1:9" ht="18" customHeight="1" x14ac:dyDescent="0.3">
      <c r="A5" s="13" t="s">
        <v>13</v>
      </c>
      <c r="B5" s="17" t="s">
        <v>14</v>
      </c>
      <c r="C5" s="13" t="s">
        <v>15</v>
      </c>
      <c r="D5" s="15">
        <v>147300</v>
      </c>
      <c r="E5" s="16">
        <v>601380</v>
      </c>
      <c r="F5" s="16">
        <v>589200</v>
      </c>
      <c r="G5" s="16">
        <v>-12180</v>
      </c>
      <c r="H5" s="19">
        <f t="shared" si="0"/>
        <v>10</v>
      </c>
      <c r="I5" s="18" t="str">
        <f t="shared" si="1"/>
        <v/>
      </c>
    </row>
    <row r="6" spans="1:9" ht="18" customHeight="1" x14ac:dyDescent="0.3">
      <c r="A6" s="13" t="s">
        <v>13</v>
      </c>
      <c r="B6" s="17" t="s">
        <v>11</v>
      </c>
      <c r="C6" s="13" t="s">
        <v>16</v>
      </c>
      <c r="D6" s="15">
        <v>179000</v>
      </c>
      <c r="E6" s="16">
        <v>1250650</v>
      </c>
      <c r="F6" s="16">
        <v>1432000</v>
      </c>
      <c r="G6" s="16">
        <v>181350</v>
      </c>
      <c r="H6" s="19">
        <f t="shared" si="0"/>
        <v>9</v>
      </c>
      <c r="I6" s="18" t="str">
        <f t="shared" si="1"/>
        <v>매출증가</v>
      </c>
    </row>
    <row r="7" spans="1:9" ht="18" customHeight="1" x14ac:dyDescent="0.3">
      <c r="A7" s="13" t="s">
        <v>10</v>
      </c>
      <c r="B7" s="17" t="s">
        <v>8</v>
      </c>
      <c r="C7" s="13" t="s">
        <v>12</v>
      </c>
      <c r="D7" s="15">
        <v>242000</v>
      </c>
      <c r="E7" s="16">
        <v>2260120</v>
      </c>
      <c r="F7" s="16">
        <v>2057000</v>
      </c>
      <c r="G7" s="16">
        <v>-203120</v>
      </c>
      <c r="H7" s="19">
        <f t="shared" si="0"/>
        <v>7</v>
      </c>
      <c r="I7" s="18" t="str">
        <f t="shared" si="1"/>
        <v/>
      </c>
    </row>
    <row r="8" spans="1:9" ht="18" customHeight="1" x14ac:dyDescent="0.3">
      <c r="A8" s="13" t="s">
        <v>7</v>
      </c>
      <c r="B8" s="17" t="s">
        <v>14</v>
      </c>
      <c r="C8" s="13" t="s">
        <v>17</v>
      </c>
      <c r="D8" s="15">
        <v>777000</v>
      </c>
      <c r="E8" s="16">
        <v>15702100</v>
      </c>
      <c r="F8" s="16">
        <v>11655000</v>
      </c>
      <c r="G8" s="16">
        <v>-4047100</v>
      </c>
      <c r="H8" s="19">
        <f t="shared" si="0"/>
        <v>4</v>
      </c>
      <c r="I8" s="18" t="str">
        <f t="shared" si="1"/>
        <v/>
      </c>
    </row>
    <row r="9" spans="1:9" ht="18" customHeight="1" x14ac:dyDescent="0.3">
      <c r="A9" s="13" t="s">
        <v>13</v>
      </c>
      <c r="B9" s="17" t="s">
        <v>8</v>
      </c>
      <c r="C9" s="13" t="s">
        <v>15</v>
      </c>
      <c r="D9" s="15">
        <v>147300</v>
      </c>
      <c r="E9" s="16">
        <v>1906000</v>
      </c>
      <c r="F9" s="16">
        <v>2209500</v>
      </c>
      <c r="G9" s="16">
        <v>303500</v>
      </c>
      <c r="H9" s="19">
        <f t="shared" si="0"/>
        <v>6</v>
      </c>
      <c r="I9" s="18" t="str">
        <f t="shared" si="1"/>
        <v>매출증가</v>
      </c>
    </row>
    <row r="10" spans="1:9" ht="18" customHeight="1" x14ac:dyDescent="0.3">
      <c r="A10" s="13" t="s">
        <v>7</v>
      </c>
      <c r="B10" s="17" t="s">
        <v>14</v>
      </c>
      <c r="C10" s="13" t="s">
        <v>9</v>
      </c>
      <c r="D10" s="15">
        <v>718000</v>
      </c>
      <c r="E10" s="16">
        <v>14603080</v>
      </c>
      <c r="F10" s="16">
        <v>19386000</v>
      </c>
      <c r="G10" s="16">
        <v>4782920</v>
      </c>
      <c r="H10" s="19">
        <f t="shared" si="0"/>
        <v>1</v>
      </c>
      <c r="I10" s="18" t="str">
        <f t="shared" si="1"/>
        <v>매출증가</v>
      </c>
    </row>
    <row r="11" spans="1:9" ht="18" customHeight="1" x14ac:dyDescent="0.3">
      <c r="A11" s="13" t="s">
        <v>10</v>
      </c>
      <c r="B11" s="17" t="s">
        <v>14</v>
      </c>
      <c r="C11" s="13" t="s">
        <v>18</v>
      </c>
      <c r="D11" s="15">
        <v>230000</v>
      </c>
      <c r="E11" s="16">
        <v>2601000</v>
      </c>
      <c r="F11" s="16">
        <v>1759500</v>
      </c>
      <c r="G11" s="16">
        <v>-841500</v>
      </c>
      <c r="H11" s="19">
        <f t="shared" si="0"/>
        <v>8</v>
      </c>
      <c r="I11" s="18" t="str">
        <f t="shared" si="1"/>
        <v/>
      </c>
    </row>
    <row r="12" spans="1:9" ht="18" customHeight="1" x14ac:dyDescent="0.3">
      <c r="A12" s="13" t="s">
        <v>7</v>
      </c>
      <c r="B12" s="17" t="s">
        <v>11</v>
      </c>
      <c r="C12" s="13" t="s">
        <v>9</v>
      </c>
      <c r="D12" s="15">
        <v>718000</v>
      </c>
      <c r="E12" s="16">
        <v>12050740</v>
      </c>
      <c r="F12" s="16">
        <v>15508800</v>
      </c>
      <c r="G12" s="16">
        <v>3458060</v>
      </c>
      <c r="H12" s="19">
        <f t="shared" si="0"/>
        <v>3</v>
      </c>
      <c r="I12" s="18" t="str">
        <f t="shared" si="1"/>
        <v>매출증가</v>
      </c>
    </row>
    <row r="13" spans="1:9" ht="18" customHeight="1" x14ac:dyDescent="0.3">
      <c r="A13" s="46" t="s">
        <v>19</v>
      </c>
      <c r="B13" s="47"/>
      <c r="C13" s="47"/>
      <c r="D13" s="48"/>
      <c r="E13" s="45">
        <f>SMALL(D3:D12,2)</f>
        <v>147300</v>
      </c>
      <c r="F13" s="45"/>
      <c r="G13" s="45"/>
      <c r="H13" s="44"/>
      <c r="I13" s="44"/>
    </row>
    <row r="14" spans="1:9" ht="18" customHeight="1" x14ac:dyDescent="0.3">
      <c r="A14" s="49" t="s">
        <v>27</v>
      </c>
      <c r="B14" s="47"/>
      <c r="C14" s="47"/>
      <c r="D14" s="48"/>
      <c r="E14" s="45">
        <f>DSUM(A2:I12,F2,A2:A3)</f>
        <v>62704800</v>
      </c>
      <c r="F14" s="45"/>
      <c r="G14" s="45"/>
      <c r="H14" s="44"/>
      <c r="I14" s="44"/>
    </row>
    <row r="15" spans="1:9" ht="18" customHeight="1" x14ac:dyDescent="0.3">
      <c r="A15" s="46" t="s">
        <v>20</v>
      </c>
      <c r="B15" s="47"/>
      <c r="C15" s="47"/>
      <c r="D15" s="48"/>
      <c r="E15" s="45">
        <f>MAX(F3:F12)-MIN(F3:F12)</f>
        <v>18796800</v>
      </c>
      <c r="F15" s="45"/>
      <c r="G15" s="45"/>
      <c r="H15" s="44"/>
      <c r="I15" s="44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$D3&gt;=700000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ColWidth="8.875" defaultRowHeight="16.5" outlineLevelRow="3" outlineLevelCol="1" x14ac:dyDescent="0.3"/>
  <cols>
    <col min="1" max="1" width="9.5" style="1" customWidth="1"/>
    <col min="2" max="2" width="16.625" style="1" customWidth="1"/>
    <col min="3" max="3" width="15.875" style="1" customWidth="1"/>
    <col min="4" max="4" width="11.875" style="1" customWidth="1" outlineLevel="1"/>
    <col min="5" max="5" width="13.625" style="1" customWidth="1" outlineLevel="1"/>
    <col min="6" max="6" width="13.75" style="1" customWidth="1"/>
    <col min="7" max="7" width="12.5" style="1" customWidth="1"/>
    <col min="8" max="16384" width="8.875" style="1"/>
  </cols>
  <sheetData>
    <row r="2" spans="1:7" x14ac:dyDescent="0.3">
      <c r="A2" s="2" t="s">
        <v>0</v>
      </c>
      <c r="B2" s="2" t="s">
        <v>1</v>
      </c>
      <c r="C2" s="2" t="s">
        <v>2</v>
      </c>
      <c r="D2" s="10" t="s">
        <v>3</v>
      </c>
      <c r="E2" s="10" t="s">
        <v>23</v>
      </c>
      <c r="F2" s="10" t="s">
        <v>4</v>
      </c>
      <c r="G2" s="10" t="s">
        <v>25</v>
      </c>
    </row>
    <row r="3" spans="1:7" outlineLevel="3" x14ac:dyDescent="0.3">
      <c r="A3" s="4" t="s">
        <v>13</v>
      </c>
      <c r="B3" s="4" t="s">
        <v>14</v>
      </c>
      <c r="C3" s="4" t="s">
        <v>15</v>
      </c>
      <c r="D3" s="9">
        <v>147300</v>
      </c>
      <c r="E3" s="5">
        <v>601380</v>
      </c>
      <c r="F3" s="5">
        <v>589200</v>
      </c>
      <c r="G3" s="5">
        <v>-12180</v>
      </c>
    </row>
    <row r="4" spans="1:7" outlineLevel="3" x14ac:dyDescent="0.3">
      <c r="A4" s="4" t="s">
        <v>7</v>
      </c>
      <c r="B4" s="4" t="s">
        <v>14</v>
      </c>
      <c r="C4" s="4" t="s">
        <v>17</v>
      </c>
      <c r="D4" s="9">
        <v>777000</v>
      </c>
      <c r="E4" s="5">
        <v>15702100</v>
      </c>
      <c r="F4" s="5">
        <v>11655000</v>
      </c>
      <c r="G4" s="5">
        <v>-4047100</v>
      </c>
    </row>
    <row r="5" spans="1:7" outlineLevel="3" x14ac:dyDescent="0.3">
      <c r="A5" s="4" t="s">
        <v>7</v>
      </c>
      <c r="B5" s="4" t="s">
        <v>14</v>
      </c>
      <c r="C5" s="4" t="s">
        <v>9</v>
      </c>
      <c r="D5" s="9">
        <v>718000</v>
      </c>
      <c r="E5" s="5">
        <v>14603080</v>
      </c>
      <c r="F5" s="5">
        <v>19386000</v>
      </c>
      <c r="G5" s="5">
        <v>4782920</v>
      </c>
    </row>
    <row r="6" spans="1:7" outlineLevel="3" x14ac:dyDescent="0.3">
      <c r="A6" s="4" t="s">
        <v>10</v>
      </c>
      <c r="B6" s="4" t="s">
        <v>14</v>
      </c>
      <c r="C6" s="4" t="s">
        <v>18</v>
      </c>
      <c r="D6" s="9">
        <v>230000</v>
      </c>
      <c r="E6" s="5">
        <v>2601000</v>
      </c>
      <c r="F6" s="5">
        <v>1759500</v>
      </c>
      <c r="G6" s="5">
        <v>-841500</v>
      </c>
    </row>
    <row r="7" spans="1:7" s="12" customFormat="1" outlineLevel="2" x14ac:dyDescent="0.3">
      <c r="A7" s="4"/>
      <c r="B7" s="20" t="s">
        <v>32</v>
      </c>
      <c r="C7" s="4"/>
      <c r="D7" s="9"/>
      <c r="E7" s="5"/>
      <c r="F7" s="5">
        <f>SUBTOTAL(1,F3:F6)</f>
        <v>8347425</v>
      </c>
      <c r="G7" s="5"/>
    </row>
    <row r="8" spans="1:7" s="12" customFormat="1" outlineLevel="1" x14ac:dyDescent="0.3">
      <c r="A8" s="4"/>
      <c r="B8" s="20" t="s">
        <v>28</v>
      </c>
      <c r="C8" s="4"/>
      <c r="D8" s="9"/>
      <c r="E8" s="5">
        <f>SUBTOTAL(4,E3:E6)</f>
        <v>15702100</v>
      </c>
      <c r="F8" s="5">
        <f>SUBTOTAL(4,F3:F6)</f>
        <v>19386000</v>
      </c>
      <c r="G8" s="5"/>
    </row>
    <row r="9" spans="1:7" outlineLevel="3" x14ac:dyDescent="0.3">
      <c r="A9" s="4" t="s">
        <v>7</v>
      </c>
      <c r="B9" s="4" t="s">
        <v>8</v>
      </c>
      <c r="C9" s="4" t="s">
        <v>9</v>
      </c>
      <c r="D9" s="9">
        <v>718000</v>
      </c>
      <c r="E9" s="5">
        <v>18346040</v>
      </c>
      <c r="F9" s="5">
        <v>16155000</v>
      </c>
      <c r="G9" s="5">
        <v>-2191040</v>
      </c>
    </row>
    <row r="10" spans="1:7" outlineLevel="3" x14ac:dyDescent="0.3">
      <c r="A10" s="4" t="s">
        <v>10</v>
      </c>
      <c r="B10" s="4" t="s">
        <v>8</v>
      </c>
      <c r="C10" s="4" t="s">
        <v>12</v>
      </c>
      <c r="D10" s="9">
        <v>242000</v>
      </c>
      <c r="E10" s="5">
        <v>2260120</v>
      </c>
      <c r="F10" s="5">
        <v>2057000</v>
      </c>
      <c r="G10" s="5">
        <v>-203120</v>
      </c>
    </row>
    <row r="11" spans="1:7" outlineLevel="3" x14ac:dyDescent="0.3">
      <c r="A11" s="4" t="s">
        <v>13</v>
      </c>
      <c r="B11" s="4" t="s">
        <v>8</v>
      </c>
      <c r="C11" s="4" t="s">
        <v>15</v>
      </c>
      <c r="D11" s="9">
        <v>147300</v>
      </c>
      <c r="E11" s="5">
        <v>1906000</v>
      </c>
      <c r="F11" s="5">
        <v>2209500</v>
      </c>
      <c r="G11" s="5">
        <v>303500</v>
      </c>
    </row>
    <row r="12" spans="1:7" s="12" customFormat="1" outlineLevel="2" x14ac:dyDescent="0.3">
      <c r="A12" s="4"/>
      <c r="B12" s="20" t="s">
        <v>33</v>
      </c>
      <c r="C12" s="4"/>
      <c r="D12" s="9"/>
      <c r="E12" s="5"/>
      <c r="F12" s="5">
        <f>SUBTOTAL(1,F9:F11)</f>
        <v>6807166.666666667</v>
      </c>
      <c r="G12" s="5"/>
    </row>
    <row r="13" spans="1:7" s="12" customFormat="1" outlineLevel="1" x14ac:dyDescent="0.3">
      <c r="A13" s="4"/>
      <c r="B13" s="20" t="s">
        <v>29</v>
      </c>
      <c r="C13" s="4"/>
      <c r="D13" s="9"/>
      <c r="E13" s="5">
        <f>SUBTOTAL(4,E9:E11)</f>
        <v>18346040</v>
      </c>
      <c r="F13" s="5">
        <f>SUBTOTAL(4,F9:F11)</f>
        <v>16155000</v>
      </c>
      <c r="G13" s="5"/>
    </row>
    <row r="14" spans="1:7" outlineLevel="3" x14ac:dyDescent="0.3">
      <c r="A14" s="4" t="s">
        <v>10</v>
      </c>
      <c r="B14" s="4" t="s">
        <v>11</v>
      </c>
      <c r="C14" s="4" t="s">
        <v>12</v>
      </c>
      <c r="D14" s="9">
        <v>242000</v>
      </c>
      <c r="E14" s="5">
        <v>4186300</v>
      </c>
      <c r="F14" s="5">
        <v>3085500</v>
      </c>
      <c r="G14" s="5">
        <v>-1100800</v>
      </c>
    </row>
    <row r="15" spans="1:7" outlineLevel="3" x14ac:dyDescent="0.3">
      <c r="A15" s="4" t="s">
        <v>13</v>
      </c>
      <c r="B15" s="4" t="s">
        <v>11</v>
      </c>
      <c r="C15" s="4" t="s">
        <v>16</v>
      </c>
      <c r="D15" s="9">
        <v>179000</v>
      </c>
      <c r="E15" s="5">
        <v>1250650</v>
      </c>
      <c r="F15" s="5">
        <v>1432000</v>
      </c>
      <c r="G15" s="5">
        <v>181350</v>
      </c>
    </row>
    <row r="16" spans="1:7" outlineLevel="3" x14ac:dyDescent="0.3">
      <c r="A16" s="4" t="s">
        <v>7</v>
      </c>
      <c r="B16" s="4" t="s">
        <v>11</v>
      </c>
      <c r="C16" s="4" t="s">
        <v>9</v>
      </c>
      <c r="D16" s="9">
        <v>718000</v>
      </c>
      <c r="E16" s="5">
        <v>12050740</v>
      </c>
      <c r="F16" s="5">
        <v>15508800</v>
      </c>
      <c r="G16" s="5">
        <v>3458060</v>
      </c>
    </row>
    <row r="17" spans="1:7" s="12" customFormat="1" outlineLevel="2" x14ac:dyDescent="0.3">
      <c r="A17" s="21"/>
      <c r="B17" s="22" t="s">
        <v>34</v>
      </c>
      <c r="C17" s="21"/>
      <c r="D17" s="23"/>
      <c r="E17" s="24"/>
      <c r="F17" s="24">
        <f>SUBTOTAL(1,F14:F16)</f>
        <v>6675433.333333333</v>
      </c>
      <c r="G17" s="24"/>
    </row>
    <row r="18" spans="1:7" s="12" customFormat="1" outlineLevel="1" x14ac:dyDescent="0.3">
      <c r="A18" s="21"/>
      <c r="B18" s="22" t="s">
        <v>30</v>
      </c>
      <c r="C18" s="21"/>
      <c r="D18" s="23"/>
      <c r="E18" s="24">
        <f>SUBTOTAL(4,E14:E16)</f>
        <v>12050740</v>
      </c>
      <c r="F18" s="24">
        <f>SUBTOTAL(4,F14:F16)</f>
        <v>15508800</v>
      </c>
      <c r="G18" s="24"/>
    </row>
    <row r="19" spans="1:7" s="12" customFormat="1" x14ac:dyDescent="0.3">
      <c r="A19" s="21"/>
      <c r="B19" s="22" t="s">
        <v>35</v>
      </c>
      <c r="C19" s="21"/>
      <c r="D19" s="23"/>
      <c r="E19" s="24"/>
      <c r="F19" s="24">
        <f>SUBTOTAL(1,F3:F16)</f>
        <v>7383750</v>
      </c>
      <c r="G19" s="24"/>
    </row>
    <row r="20" spans="1:7" s="12" customFormat="1" x14ac:dyDescent="0.3">
      <c r="A20" s="21"/>
      <c r="B20" s="22" t="s">
        <v>31</v>
      </c>
      <c r="C20" s="21"/>
      <c r="D20" s="23"/>
      <c r="E20" s="24">
        <f>SUBTOTAL(4,E3:E16)</f>
        <v>18346040</v>
      </c>
      <c r="F20" s="24">
        <f>SUBTOTAL(4,F3:F16)</f>
        <v>19386000</v>
      </c>
      <c r="G20" s="24"/>
    </row>
  </sheetData>
  <sortState ref="A3:G12">
    <sortCondition ref="B3:B1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24" sqref="E24"/>
    </sheetView>
  </sheetViews>
  <sheetFormatPr defaultColWidth="8.875" defaultRowHeight="16.5" x14ac:dyDescent="0.3"/>
  <cols>
    <col min="1" max="1" width="9.5" style="1" customWidth="1"/>
    <col min="2" max="2" width="15.125" style="1" customWidth="1"/>
    <col min="3" max="3" width="15.875" style="1" customWidth="1"/>
    <col min="4" max="4" width="11.875" style="1" customWidth="1"/>
    <col min="5" max="5" width="13.625" style="1" customWidth="1"/>
    <col min="6" max="6" width="13.75" style="1" customWidth="1"/>
    <col min="7" max="7" width="11.75" style="1" customWidth="1"/>
    <col min="8" max="16384" width="8.875" style="1"/>
  </cols>
  <sheetData>
    <row r="2" spans="1:7" x14ac:dyDescent="0.3">
      <c r="A2" s="2" t="s">
        <v>0</v>
      </c>
      <c r="B2" s="2" t="s">
        <v>1</v>
      </c>
      <c r="C2" s="2" t="s">
        <v>2</v>
      </c>
      <c r="D2" s="10" t="s">
        <v>3</v>
      </c>
      <c r="E2" s="10" t="s">
        <v>23</v>
      </c>
      <c r="F2" s="10" t="s">
        <v>4</v>
      </c>
      <c r="G2" s="10" t="s">
        <v>25</v>
      </c>
    </row>
    <row r="3" spans="1:7" x14ac:dyDescent="0.3">
      <c r="A3" s="4" t="s">
        <v>7</v>
      </c>
      <c r="B3" s="4" t="s">
        <v>8</v>
      </c>
      <c r="C3" s="4" t="s">
        <v>9</v>
      </c>
      <c r="D3" s="9">
        <v>718000</v>
      </c>
      <c r="E3" s="5">
        <v>18346040</v>
      </c>
      <c r="F3" s="5">
        <v>16155000</v>
      </c>
      <c r="G3" s="5">
        <v>-2191040</v>
      </c>
    </row>
    <row r="4" spans="1:7" x14ac:dyDescent="0.3">
      <c r="A4" s="4" t="s">
        <v>10</v>
      </c>
      <c r="B4" s="4" t="s">
        <v>11</v>
      </c>
      <c r="C4" s="4" t="s">
        <v>12</v>
      </c>
      <c r="D4" s="9">
        <v>242000</v>
      </c>
      <c r="E4" s="5">
        <v>4186300</v>
      </c>
      <c r="F4" s="5">
        <v>3085500</v>
      </c>
      <c r="G4" s="5">
        <v>-1100800</v>
      </c>
    </row>
    <row r="5" spans="1:7" x14ac:dyDescent="0.3">
      <c r="A5" s="4" t="s">
        <v>13</v>
      </c>
      <c r="B5" s="4" t="s">
        <v>14</v>
      </c>
      <c r="C5" s="4" t="s">
        <v>15</v>
      </c>
      <c r="D5" s="9">
        <v>147300</v>
      </c>
      <c r="E5" s="5">
        <v>601380</v>
      </c>
      <c r="F5" s="5">
        <v>589200</v>
      </c>
      <c r="G5" s="5">
        <v>-12180</v>
      </c>
    </row>
    <row r="6" spans="1:7" x14ac:dyDescent="0.3">
      <c r="A6" s="4" t="s">
        <v>13</v>
      </c>
      <c r="B6" s="4" t="s">
        <v>11</v>
      </c>
      <c r="C6" s="4" t="s">
        <v>16</v>
      </c>
      <c r="D6" s="9">
        <v>179000</v>
      </c>
      <c r="E6" s="5">
        <v>1250650</v>
      </c>
      <c r="F6" s="5">
        <v>1432000</v>
      </c>
      <c r="G6" s="5">
        <v>181350</v>
      </c>
    </row>
    <row r="7" spans="1:7" x14ac:dyDescent="0.3">
      <c r="A7" s="4" t="s">
        <v>10</v>
      </c>
      <c r="B7" s="4" t="s">
        <v>8</v>
      </c>
      <c r="C7" s="4" t="s">
        <v>12</v>
      </c>
      <c r="D7" s="9">
        <v>242000</v>
      </c>
      <c r="E7" s="5">
        <v>2260120</v>
      </c>
      <c r="F7" s="5">
        <v>2057000</v>
      </c>
      <c r="G7" s="5">
        <v>-203120</v>
      </c>
    </row>
    <row r="8" spans="1:7" x14ac:dyDescent="0.3">
      <c r="A8" s="4" t="s">
        <v>7</v>
      </c>
      <c r="B8" s="4" t="s">
        <v>14</v>
      </c>
      <c r="C8" s="4" t="s">
        <v>17</v>
      </c>
      <c r="D8" s="9">
        <v>777000</v>
      </c>
      <c r="E8" s="5">
        <v>15702100</v>
      </c>
      <c r="F8" s="5">
        <v>11655000</v>
      </c>
      <c r="G8" s="5">
        <v>-4047100</v>
      </c>
    </row>
    <row r="9" spans="1:7" x14ac:dyDescent="0.3">
      <c r="A9" s="4" t="s">
        <v>13</v>
      </c>
      <c r="B9" s="4" t="s">
        <v>8</v>
      </c>
      <c r="C9" s="4" t="s">
        <v>15</v>
      </c>
      <c r="D9" s="9">
        <v>147300</v>
      </c>
      <c r="E9" s="5">
        <v>1906000</v>
      </c>
      <c r="F9" s="5">
        <v>2209500</v>
      </c>
      <c r="G9" s="5">
        <v>303500</v>
      </c>
    </row>
    <row r="10" spans="1:7" x14ac:dyDescent="0.3">
      <c r="A10" s="4" t="s">
        <v>7</v>
      </c>
      <c r="B10" s="4" t="s">
        <v>14</v>
      </c>
      <c r="C10" s="4" t="s">
        <v>9</v>
      </c>
      <c r="D10" s="9">
        <v>718000</v>
      </c>
      <c r="E10" s="5">
        <v>14603080</v>
      </c>
      <c r="F10" s="5">
        <v>19386000</v>
      </c>
      <c r="G10" s="5">
        <v>4782920</v>
      </c>
    </row>
    <row r="11" spans="1:7" x14ac:dyDescent="0.3">
      <c r="A11" s="4" t="s">
        <v>10</v>
      </c>
      <c r="B11" s="4" t="s">
        <v>14</v>
      </c>
      <c r="C11" s="4" t="s">
        <v>18</v>
      </c>
      <c r="D11" s="9">
        <v>230000</v>
      </c>
      <c r="E11" s="5">
        <v>2601000</v>
      </c>
      <c r="F11" s="5">
        <v>1759500</v>
      </c>
      <c r="G11" s="5">
        <v>-841500</v>
      </c>
    </row>
    <row r="12" spans="1:7" x14ac:dyDescent="0.3">
      <c r="A12" s="4" t="s">
        <v>7</v>
      </c>
      <c r="B12" s="4" t="s">
        <v>11</v>
      </c>
      <c r="C12" s="4" t="s">
        <v>9</v>
      </c>
      <c r="D12" s="9">
        <v>718000</v>
      </c>
      <c r="E12" s="5">
        <v>12050740</v>
      </c>
      <c r="F12" s="5">
        <v>15508800</v>
      </c>
      <c r="G12" s="5">
        <v>3458060</v>
      </c>
    </row>
    <row r="14" spans="1:7" x14ac:dyDescent="0.3">
      <c r="A14" s="2" t="s">
        <v>21</v>
      </c>
    </row>
    <row r="15" spans="1:7" x14ac:dyDescent="0.3">
      <c r="A15" s="3" t="b">
        <f>OR(C3="레이저 복합기",F3&gt;=15000000)</f>
        <v>1</v>
      </c>
    </row>
    <row r="18" spans="1:4" x14ac:dyDescent="0.3">
      <c r="A18" s="2" t="s">
        <v>1</v>
      </c>
      <c r="B18" s="2" t="s">
        <v>2</v>
      </c>
      <c r="C18" s="10" t="s">
        <v>23</v>
      </c>
      <c r="D18" s="10" t="s">
        <v>4</v>
      </c>
    </row>
    <row r="19" spans="1:4" x14ac:dyDescent="0.3">
      <c r="A19" s="4" t="s">
        <v>8</v>
      </c>
      <c r="B19" s="4" t="s">
        <v>9</v>
      </c>
      <c r="C19" s="5">
        <v>18346040</v>
      </c>
      <c r="D19" s="5">
        <v>16155000</v>
      </c>
    </row>
    <row r="20" spans="1:4" x14ac:dyDescent="0.3">
      <c r="A20" s="4" t="s">
        <v>11</v>
      </c>
      <c r="B20" s="4" t="s">
        <v>12</v>
      </c>
      <c r="C20" s="5">
        <v>4186300</v>
      </c>
      <c r="D20" s="5">
        <v>3085500</v>
      </c>
    </row>
    <row r="21" spans="1:4" x14ac:dyDescent="0.3">
      <c r="A21" s="4" t="s">
        <v>8</v>
      </c>
      <c r="B21" s="4" t="s">
        <v>12</v>
      </c>
      <c r="C21" s="5">
        <v>2260120</v>
      </c>
      <c r="D21" s="5">
        <v>2057000</v>
      </c>
    </row>
    <row r="22" spans="1:4" x14ac:dyDescent="0.3">
      <c r="A22" s="4" t="s">
        <v>14</v>
      </c>
      <c r="B22" s="4" t="s">
        <v>9</v>
      </c>
      <c r="C22" s="5">
        <v>14603080</v>
      </c>
      <c r="D22" s="5">
        <v>19386000</v>
      </c>
    </row>
    <row r="23" spans="1:4" x14ac:dyDescent="0.3">
      <c r="A23" s="4" t="s">
        <v>11</v>
      </c>
      <c r="B23" s="4" t="s">
        <v>9</v>
      </c>
      <c r="C23" s="5">
        <v>12050740</v>
      </c>
      <c r="D23" s="5">
        <v>15508800</v>
      </c>
    </row>
  </sheetData>
  <phoneticPr fontId="2" type="noConversion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3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5.875" customWidth="1"/>
    <col min="4" max="6" width="19" bestFit="1" customWidth="1" outlineLevel="1"/>
  </cols>
  <sheetData>
    <row r="1" spans="2:6" ht="17.25" thickBot="1" x14ac:dyDescent="0.35"/>
    <row r="2" spans="2:6" x14ac:dyDescent="0.3">
      <c r="B2" s="29" t="s">
        <v>45</v>
      </c>
      <c r="C2" s="30"/>
      <c r="D2" s="36"/>
      <c r="E2" s="36"/>
      <c r="F2" s="36"/>
    </row>
    <row r="3" spans="2:6" collapsed="1" x14ac:dyDescent="0.3">
      <c r="B3" s="28"/>
      <c r="C3" s="28"/>
      <c r="D3" s="37" t="s">
        <v>47</v>
      </c>
      <c r="E3" s="37" t="s">
        <v>42</v>
      </c>
      <c r="F3" s="37" t="s">
        <v>44</v>
      </c>
    </row>
    <row r="4" spans="2:6" ht="27" hidden="1" outlineLevel="1" x14ac:dyDescent="0.3">
      <c r="B4" s="32"/>
      <c r="C4" s="32"/>
      <c r="D4" s="25"/>
      <c r="E4" s="39" t="s">
        <v>43</v>
      </c>
      <c r="F4" s="39" t="s">
        <v>43</v>
      </c>
    </row>
    <row r="5" spans="2:6" x14ac:dyDescent="0.3">
      <c r="B5" s="33" t="s">
        <v>46</v>
      </c>
      <c r="C5" s="34"/>
      <c r="D5" s="31"/>
      <c r="E5" s="31"/>
      <c r="F5" s="31"/>
    </row>
    <row r="6" spans="2:6" outlineLevel="1" x14ac:dyDescent="0.3">
      <c r="B6" s="32"/>
      <c r="C6" s="32" t="s">
        <v>36</v>
      </c>
      <c r="D6" s="26">
        <v>16155000</v>
      </c>
      <c r="E6" s="38">
        <v>16340780</v>
      </c>
      <c r="F6" s="38">
        <v>15901050</v>
      </c>
    </row>
    <row r="7" spans="2:6" outlineLevel="1" x14ac:dyDescent="0.3">
      <c r="B7" s="32"/>
      <c r="C7" s="32" t="s">
        <v>37</v>
      </c>
      <c r="D7" s="26">
        <v>2057000</v>
      </c>
      <c r="E7" s="38">
        <v>2242780</v>
      </c>
      <c r="F7" s="38">
        <v>1803050</v>
      </c>
    </row>
    <row r="8" spans="2:6" outlineLevel="1" x14ac:dyDescent="0.3">
      <c r="B8" s="32"/>
      <c r="C8" s="32" t="s">
        <v>38</v>
      </c>
      <c r="D8" s="26">
        <v>2209500</v>
      </c>
      <c r="E8" s="38">
        <v>2395280</v>
      </c>
      <c r="F8" s="38">
        <v>1955550</v>
      </c>
    </row>
    <row r="9" spans="2:6" x14ac:dyDescent="0.3">
      <c r="B9" s="33" t="s">
        <v>48</v>
      </c>
      <c r="C9" s="34"/>
      <c r="D9" s="31"/>
      <c r="E9" s="31"/>
      <c r="F9" s="31"/>
    </row>
    <row r="10" spans="2:6" outlineLevel="1" x14ac:dyDescent="0.3">
      <c r="B10" s="32"/>
      <c r="C10" s="32" t="s">
        <v>39</v>
      </c>
      <c r="D10" s="26">
        <v>-2191040</v>
      </c>
      <c r="E10" s="26">
        <v>-2005260</v>
      </c>
      <c r="F10" s="26">
        <v>-2444990</v>
      </c>
    </row>
    <row r="11" spans="2:6" outlineLevel="1" x14ac:dyDescent="0.3">
      <c r="B11" s="32"/>
      <c r="C11" s="32" t="s">
        <v>40</v>
      </c>
      <c r="D11" s="26">
        <v>-203120</v>
      </c>
      <c r="E11" s="26">
        <v>-17340</v>
      </c>
      <c r="F11" s="26">
        <v>-457070</v>
      </c>
    </row>
    <row r="12" spans="2:6" ht="17.25" outlineLevel="1" thickBot="1" x14ac:dyDescent="0.35">
      <c r="B12" s="35"/>
      <c r="C12" s="35" t="s">
        <v>41</v>
      </c>
      <c r="D12" s="27">
        <v>303500</v>
      </c>
      <c r="E12" s="27">
        <v>489280</v>
      </c>
      <c r="F12" s="27">
        <v>49550</v>
      </c>
    </row>
    <row r="13" spans="2:6" x14ac:dyDescent="0.3">
      <c r="B13" t="s">
        <v>49</v>
      </c>
    </row>
    <row r="14" spans="2:6" x14ac:dyDescent="0.3">
      <c r="B14" t="s">
        <v>50</v>
      </c>
    </row>
    <row r="15" spans="2:6" x14ac:dyDescent="0.3">
      <c r="B15" t="s">
        <v>51</v>
      </c>
    </row>
    <row r="20" spans="5:6" x14ac:dyDescent="0.3">
      <c r="E20" s="7"/>
      <c r="F20" s="7"/>
    </row>
    <row r="21" spans="5:6" x14ac:dyDescent="0.3">
      <c r="E21" s="7"/>
      <c r="F21" s="7"/>
    </row>
    <row r="22" spans="5:6" x14ac:dyDescent="0.3">
      <c r="E22" s="7"/>
      <c r="F22" s="7"/>
    </row>
    <row r="23" spans="5:6" x14ac:dyDescent="0.3">
      <c r="E23" s="7"/>
      <c r="F23" s="7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9.5" style="8" customWidth="1"/>
    <col min="2" max="2" width="15.125" style="8" customWidth="1"/>
    <col min="3" max="3" width="15.875" style="8" customWidth="1"/>
    <col min="4" max="4" width="11.875" style="8" customWidth="1"/>
    <col min="5" max="5" width="13.625" style="8" customWidth="1"/>
    <col min="6" max="6" width="13.75" style="8" customWidth="1"/>
    <col min="7" max="7" width="11.75" style="8" customWidth="1"/>
    <col min="8" max="16384" width="8.875" style="8"/>
  </cols>
  <sheetData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23</v>
      </c>
      <c r="F2" s="2" t="s">
        <v>4</v>
      </c>
      <c r="G2" s="2" t="s">
        <v>24</v>
      </c>
    </row>
    <row r="3" spans="1:7" x14ac:dyDescent="0.3">
      <c r="A3" s="4" t="s">
        <v>7</v>
      </c>
      <c r="B3" s="4" t="s">
        <v>8</v>
      </c>
      <c r="C3" s="4" t="s">
        <v>9</v>
      </c>
      <c r="D3" s="5">
        <v>718000</v>
      </c>
      <c r="E3" s="5">
        <v>18346040</v>
      </c>
      <c r="F3" s="5">
        <v>16155000</v>
      </c>
      <c r="G3" s="9">
        <f>F3-E3</f>
        <v>-2191040</v>
      </c>
    </row>
    <row r="4" spans="1:7" x14ac:dyDescent="0.3">
      <c r="A4" s="4" t="s">
        <v>10</v>
      </c>
      <c r="B4" s="4" t="s">
        <v>11</v>
      </c>
      <c r="C4" s="4" t="s">
        <v>12</v>
      </c>
      <c r="D4" s="5">
        <v>242000</v>
      </c>
      <c r="E4" s="5">
        <v>4186300</v>
      </c>
      <c r="F4" s="5">
        <v>3085500</v>
      </c>
      <c r="G4" s="9">
        <f t="shared" ref="G4:G12" si="0">F4-E4</f>
        <v>-1100800</v>
      </c>
    </row>
    <row r="5" spans="1:7" x14ac:dyDescent="0.3">
      <c r="A5" s="4" t="s">
        <v>13</v>
      </c>
      <c r="B5" s="4" t="s">
        <v>14</v>
      </c>
      <c r="C5" s="4" t="s">
        <v>15</v>
      </c>
      <c r="D5" s="5">
        <v>147300</v>
      </c>
      <c r="E5" s="5">
        <v>601380</v>
      </c>
      <c r="F5" s="5">
        <v>589200</v>
      </c>
      <c r="G5" s="9">
        <f t="shared" si="0"/>
        <v>-12180</v>
      </c>
    </row>
    <row r="6" spans="1:7" x14ac:dyDescent="0.3">
      <c r="A6" s="4" t="s">
        <v>13</v>
      </c>
      <c r="B6" s="4" t="s">
        <v>11</v>
      </c>
      <c r="C6" s="4" t="s">
        <v>16</v>
      </c>
      <c r="D6" s="5">
        <v>179000</v>
      </c>
      <c r="E6" s="5">
        <v>1250650</v>
      </c>
      <c r="F6" s="5">
        <v>1432000</v>
      </c>
      <c r="G6" s="9">
        <f t="shared" si="0"/>
        <v>181350</v>
      </c>
    </row>
    <row r="7" spans="1:7" x14ac:dyDescent="0.3">
      <c r="A7" s="4" t="s">
        <v>10</v>
      </c>
      <c r="B7" s="4" t="s">
        <v>8</v>
      </c>
      <c r="C7" s="4" t="s">
        <v>12</v>
      </c>
      <c r="D7" s="5">
        <v>242000</v>
      </c>
      <c r="E7" s="5">
        <v>2260120</v>
      </c>
      <c r="F7" s="5">
        <v>2057000</v>
      </c>
      <c r="G7" s="9">
        <f t="shared" si="0"/>
        <v>-203120</v>
      </c>
    </row>
    <row r="8" spans="1:7" x14ac:dyDescent="0.3">
      <c r="A8" s="4" t="s">
        <v>7</v>
      </c>
      <c r="B8" s="4" t="s">
        <v>14</v>
      </c>
      <c r="C8" s="4" t="s">
        <v>17</v>
      </c>
      <c r="D8" s="5">
        <v>777000</v>
      </c>
      <c r="E8" s="5">
        <v>15702100</v>
      </c>
      <c r="F8" s="5">
        <v>11655000</v>
      </c>
      <c r="G8" s="9">
        <f t="shared" si="0"/>
        <v>-4047100</v>
      </c>
    </row>
    <row r="9" spans="1:7" x14ac:dyDescent="0.3">
      <c r="A9" s="4" t="s">
        <v>13</v>
      </c>
      <c r="B9" s="4" t="s">
        <v>8</v>
      </c>
      <c r="C9" s="4" t="s">
        <v>15</v>
      </c>
      <c r="D9" s="5">
        <v>147300</v>
      </c>
      <c r="E9" s="5">
        <v>1906000</v>
      </c>
      <c r="F9" s="5">
        <v>2209500</v>
      </c>
      <c r="G9" s="9">
        <f t="shared" si="0"/>
        <v>303500</v>
      </c>
    </row>
    <row r="10" spans="1:7" x14ac:dyDescent="0.3">
      <c r="A10" s="4" t="s">
        <v>7</v>
      </c>
      <c r="B10" s="4" t="s">
        <v>14</v>
      </c>
      <c r="C10" s="4" t="s">
        <v>9</v>
      </c>
      <c r="D10" s="5">
        <v>718000</v>
      </c>
      <c r="E10" s="5">
        <v>14603080</v>
      </c>
      <c r="F10" s="5">
        <v>19386000</v>
      </c>
      <c r="G10" s="9">
        <f t="shared" si="0"/>
        <v>4782920</v>
      </c>
    </row>
    <row r="11" spans="1:7" x14ac:dyDescent="0.3">
      <c r="A11" s="4" t="s">
        <v>10</v>
      </c>
      <c r="B11" s="4" t="s">
        <v>14</v>
      </c>
      <c r="C11" s="4" t="s">
        <v>18</v>
      </c>
      <c r="D11" s="5">
        <v>230000</v>
      </c>
      <c r="E11" s="5">
        <v>2601000</v>
      </c>
      <c r="F11" s="5">
        <v>1759500</v>
      </c>
      <c r="G11" s="9">
        <f t="shared" si="0"/>
        <v>-841500</v>
      </c>
    </row>
    <row r="12" spans="1:7" x14ac:dyDescent="0.3">
      <c r="A12" s="4" t="s">
        <v>7</v>
      </c>
      <c r="B12" s="4" t="s">
        <v>11</v>
      </c>
      <c r="C12" s="4" t="s">
        <v>9</v>
      </c>
      <c r="D12" s="5">
        <v>718000</v>
      </c>
      <c r="E12" s="5">
        <v>12050740</v>
      </c>
      <c r="F12" s="5">
        <v>15508800</v>
      </c>
      <c r="G12" s="9">
        <f t="shared" si="0"/>
        <v>3458060</v>
      </c>
    </row>
  </sheetData>
  <scenarios current="1" sqref="G3 G7 G9">
    <scenario name="매출액 185780 증가" locked="1" count="3" user="자격검정팀" comment="만든 사람 자격검정팀 날짜 2018-01-27">
      <inputCells r="F3" val="16340780" numFmtId="182"/>
      <inputCells r="F7" val="2242780" numFmtId="182"/>
      <inputCells r="F9" val="2395280" numFmtId="182"/>
    </scenario>
    <scenario name="매출액 253950 감소" locked="1" count="3" user="자격검정팀" comment="만든 사람 자격검정팀 날짜 2018-01-27">
      <inputCells r="F3" val="15901050" numFmtId="182"/>
      <inputCells r="F7" val="1803050" numFmtId="182"/>
      <inputCells r="F9" val="1955550" numFmtId="182"/>
    </scenario>
  </scenario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 x14ac:dyDescent="0.3"/>
  <cols>
    <col min="1" max="2" width="18.75" customWidth="1"/>
    <col min="3" max="5" width="16.75" customWidth="1"/>
    <col min="6" max="6" width="17" customWidth="1"/>
    <col min="7" max="8" width="14" customWidth="1"/>
    <col min="9" max="9" width="10.75" customWidth="1"/>
    <col min="10" max="13" width="15.25" bestFit="1" customWidth="1"/>
    <col min="14" max="15" width="20.125" bestFit="1" customWidth="1"/>
  </cols>
  <sheetData>
    <row r="3" spans="1:5" x14ac:dyDescent="0.3">
      <c r="A3" s="40"/>
      <c r="B3" s="40"/>
      <c r="C3" s="41" t="s">
        <v>2</v>
      </c>
      <c r="D3" s="40"/>
      <c r="E3" s="40"/>
    </row>
    <row r="4" spans="1:5" x14ac:dyDescent="0.3">
      <c r="A4" s="41" t="s">
        <v>0</v>
      </c>
      <c r="B4" s="41" t="s">
        <v>56</v>
      </c>
      <c r="C4" s="42" t="s">
        <v>15</v>
      </c>
      <c r="D4" s="42" t="s">
        <v>9</v>
      </c>
      <c r="E4" s="42" t="s">
        <v>12</v>
      </c>
    </row>
    <row r="5" spans="1:5" x14ac:dyDescent="0.3">
      <c r="A5" s="50" t="s">
        <v>13</v>
      </c>
      <c r="B5" s="42" t="s">
        <v>53</v>
      </c>
      <c r="C5" s="43">
        <v>2209500</v>
      </c>
      <c r="D5" s="43" t="s">
        <v>57</v>
      </c>
      <c r="E5" s="43" t="s">
        <v>57</v>
      </c>
    </row>
    <row r="6" spans="1:5" x14ac:dyDescent="0.3">
      <c r="A6" s="51"/>
      <c r="B6" s="42" t="s">
        <v>55</v>
      </c>
      <c r="C6" s="43">
        <v>303500</v>
      </c>
      <c r="D6" s="43" t="s">
        <v>57</v>
      </c>
      <c r="E6" s="43" t="s">
        <v>57</v>
      </c>
    </row>
    <row r="7" spans="1:5" x14ac:dyDescent="0.3">
      <c r="A7" s="50" t="s">
        <v>7</v>
      </c>
      <c r="B7" s="42" t="s">
        <v>53</v>
      </c>
      <c r="C7" s="43" t="s">
        <v>57</v>
      </c>
      <c r="D7" s="43">
        <v>19386000</v>
      </c>
      <c r="E7" s="43" t="s">
        <v>57</v>
      </c>
    </row>
    <row r="8" spans="1:5" x14ac:dyDescent="0.3">
      <c r="A8" s="51"/>
      <c r="B8" s="42" t="s">
        <v>55</v>
      </c>
      <c r="C8" s="43" t="s">
        <v>57</v>
      </c>
      <c r="D8" s="43">
        <v>4782920</v>
      </c>
      <c r="E8" s="43" t="s">
        <v>57</v>
      </c>
    </row>
    <row r="9" spans="1:5" x14ac:dyDescent="0.3">
      <c r="A9" s="50" t="s">
        <v>10</v>
      </c>
      <c r="B9" s="42" t="s">
        <v>53</v>
      </c>
      <c r="C9" s="43" t="s">
        <v>57</v>
      </c>
      <c r="D9" s="43" t="s">
        <v>57</v>
      </c>
      <c r="E9" s="43">
        <v>3085500</v>
      </c>
    </row>
    <row r="10" spans="1:5" x14ac:dyDescent="0.3">
      <c r="A10" s="51"/>
      <c r="B10" s="42" t="s">
        <v>55</v>
      </c>
      <c r="C10" s="43" t="s">
        <v>57</v>
      </c>
      <c r="D10" s="43" t="s">
        <v>57</v>
      </c>
      <c r="E10" s="43">
        <v>-203120</v>
      </c>
    </row>
    <row r="11" spans="1:5" x14ac:dyDescent="0.3">
      <c r="A11" s="50" t="s">
        <v>52</v>
      </c>
      <c r="B11" s="51"/>
      <c r="C11" s="43">
        <v>2209500</v>
      </c>
      <c r="D11" s="43">
        <v>19386000</v>
      </c>
      <c r="E11" s="43">
        <v>3085500</v>
      </c>
    </row>
    <row r="12" spans="1:5" x14ac:dyDescent="0.3">
      <c r="A12" s="50" t="s">
        <v>54</v>
      </c>
      <c r="B12" s="51"/>
      <c r="C12" s="43">
        <v>303500</v>
      </c>
      <c r="D12" s="43">
        <v>4782920</v>
      </c>
      <c r="E12" s="43">
        <v>-203120</v>
      </c>
    </row>
  </sheetData>
  <mergeCells count="5">
    <mergeCell ref="A5:A6"/>
    <mergeCell ref="A7:A8"/>
    <mergeCell ref="A9:A10"/>
    <mergeCell ref="A11:B11"/>
    <mergeCell ref="A12:B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9.5" style="1" customWidth="1"/>
    <col min="2" max="2" width="15.125" style="1" customWidth="1"/>
    <col min="3" max="3" width="15.875" style="1" customWidth="1"/>
    <col min="4" max="4" width="11.875" style="1" customWidth="1"/>
    <col min="5" max="5" width="13.625" style="1" customWidth="1"/>
    <col min="6" max="6" width="13.75" style="1" customWidth="1"/>
    <col min="7" max="7" width="11.75" style="1" customWidth="1"/>
    <col min="8" max="16384" width="8.875" style="1"/>
  </cols>
  <sheetData>
    <row r="2" spans="1:7" x14ac:dyDescent="0.3">
      <c r="A2" s="2" t="s">
        <v>0</v>
      </c>
      <c r="B2" s="2" t="s">
        <v>1</v>
      </c>
      <c r="C2" s="2" t="s">
        <v>2</v>
      </c>
      <c r="D2" s="10" t="s">
        <v>3</v>
      </c>
      <c r="E2" s="10" t="s">
        <v>23</v>
      </c>
      <c r="F2" s="10" t="s">
        <v>4</v>
      </c>
      <c r="G2" s="10" t="s">
        <v>25</v>
      </c>
    </row>
    <row r="3" spans="1:7" x14ac:dyDescent="0.3">
      <c r="A3" s="4" t="s">
        <v>7</v>
      </c>
      <c r="B3" s="4" t="s">
        <v>8</v>
      </c>
      <c r="C3" s="4" t="s">
        <v>9</v>
      </c>
      <c r="D3" s="11">
        <v>718000</v>
      </c>
      <c r="E3" s="6">
        <v>18346040</v>
      </c>
      <c r="F3" s="6">
        <v>16155000</v>
      </c>
      <c r="G3" s="6">
        <v>-2191040</v>
      </c>
    </row>
    <row r="4" spans="1:7" x14ac:dyDescent="0.3">
      <c r="A4" s="4" t="s">
        <v>10</v>
      </c>
      <c r="B4" s="4" t="s">
        <v>11</v>
      </c>
      <c r="C4" s="4" t="s">
        <v>12</v>
      </c>
      <c r="D4" s="11">
        <v>242000</v>
      </c>
      <c r="E4" s="6">
        <v>4186300</v>
      </c>
      <c r="F4" s="6">
        <v>3085500</v>
      </c>
      <c r="G4" s="6">
        <v>-1100800</v>
      </c>
    </row>
    <row r="5" spans="1:7" x14ac:dyDescent="0.3">
      <c r="A5" s="4" t="s">
        <v>13</v>
      </c>
      <c r="B5" s="4" t="s">
        <v>14</v>
      </c>
      <c r="C5" s="4" t="s">
        <v>15</v>
      </c>
      <c r="D5" s="11">
        <v>147300</v>
      </c>
      <c r="E5" s="6">
        <v>601380</v>
      </c>
      <c r="F5" s="6">
        <v>589200</v>
      </c>
      <c r="G5" s="6">
        <v>-12180</v>
      </c>
    </row>
    <row r="6" spans="1:7" x14ac:dyDescent="0.3">
      <c r="A6" s="4" t="s">
        <v>13</v>
      </c>
      <c r="B6" s="4" t="s">
        <v>11</v>
      </c>
      <c r="C6" s="4" t="s">
        <v>16</v>
      </c>
      <c r="D6" s="11">
        <v>179000</v>
      </c>
      <c r="E6" s="6">
        <v>1250650</v>
      </c>
      <c r="F6" s="6">
        <v>1432000</v>
      </c>
      <c r="G6" s="6">
        <v>181350</v>
      </c>
    </row>
    <row r="7" spans="1:7" x14ac:dyDescent="0.3">
      <c r="A7" s="4" t="s">
        <v>10</v>
      </c>
      <c r="B7" s="4" t="s">
        <v>8</v>
      </c>
      <c r="C7" s="4" t="s">
        <v>12</v>
      </c>
      <c r="D7" s="11">
        <v>242000</v>
      </c>
      <c r="E7" s="6">
        <v>2260120</v>
      </c>
      <c r="F7" s="6">
        <v>2057000</v>
      </c>
      <c r="G7" s="6">
        <v>-203120</v>
      </c>
    </row>
    <row r="8" spans="1:7" x14ac:dyDescent="0.3">
      <c r="A8" s="4" t="s">
        <v>7</v>
      </c>
      <c r="B8" s="4" t="s">
        <v>14</v>
      </c>
      <c r="C8" s="4" t="s">
        <v>17</v>
      </c>
      <c r="D8" s="11">
        <v>777000</v>
      </c>
      <c r="E8" s="6">
        <v>15702100</v>
      </c>
      <c r="F8" s="6">
        <v>11655000</v>
      </c>
      <c r="G8" s="6">
        <v>-4047100</v>
      </c>
    </row>
    <row r="9" spans="1:7" x14ac:dyDescent="0.3">
      <c r="A9" s="4" t="s">
        <v>13</v>
      </c>
      <c r="B9" s="4" t="s">
        <v>8</v>
      </c>
      <c r="C9" s="4" t="s">
        <v>15</v>
      </c>
      <c r="D9" s="11">
        <v>147300</v>
      </c>
      <c r="E9" s="6">
        <v>1906000</v>
      </c>
      <c r="F9" s="6">
        <v>2209500</v>
      </c>
      <c r="G9" s="6">
        <v>303500</v>
      </c>
    </row>
    <row r="10" spans="1:7" x14ac:dyDescent="0.3">
      <c r="A10" s="4" t="s">
        <v>7</v>
      </c>
      <c r="B10" s="4" t="s">
        <v>14</v>
      </c>
      <c r="C10" s="4" t="s">
        <v>9</v>
      </c>
      <c r="D10" s="11">
        <v>718000</v>
      </c>
      <c r="E10" s="6">
        <v>14603080</v>
      </c>
      <c r="F10" s="6">
        <v>19386000</v>
      </c>
      <c r="G10" s="6">
        <v>4782920</v>
      </c>
    </row>
    <row r="11" spans="1:7" x14ac:dyDescent="0.3">
      <c r="A11" s="4" t="s">
        <v>10</v>
      </c>
      <c r="B11" s="4" t="s">
        <v>14</v>
      </c>
      <c r="C11" s="4" t="s">
        <v>18</v>
      </c>
      <c r="D11" s="11">
        <v>230000</v>
      </c>
      <c r="E11" s="6">
        <v>2601000</v>
      </c>
      <c r="F11" s="6">
        <v>1759500</v>
      </c>
      <c r="G11" s="6">
        <v>-841500</v>
      </c>
    </row>
    <row r="12" spans="1:7" x14ac:dyDescent="0.3">
      <c r="A12" s="4" t="s">
        <v>7</v>
      </c>
      <c r="B12" s="4" t="s">
        <v>11</v>
      </c>
      <c r="C12" s="4" t="s">
        <v>9</v>
      </c>
      <c r="D12" s="11">
        <v>718000</v>
      </c>
      <c r="E12" s="6">
        <v>12050740</v>
      </c>
      <c r="F12" s="6">
        <v>15508800</v>
      </c>
      <c r="G12" s="6">
        <v>3458060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H28" sqref="H28"/>
    </sheetView>
  </sheetViews>
  <sheetFormatPr defaultColWidth="8.875" defaultRowHeight="16.5" x14ac:dyDescent="0.3"/>
  <cols>
    <col min="1" max="1" width="15.875" style="1" customWidth="1"/>
    <col min="2" max="2" width="11.75" style="1" customWidth="1"/>
    <col min="3" max="3" width="13.625" style="1" customWidth="1"/>
    <col min="4" max="4" width="12.5" style="1" customWidth="1"/>
    <col min="5" max="5" width="11.75" style="1" customWidth="1"/>
    <col min="6" max="6" width="10.125" style="1" bestFit="1" customWidth="1"/>
    <col min="7" max="16384" width="8.875" style="1"/>
  </cols>
  <sheetData>
    <row r="2" spans="1:6" x14ac:dyDescent="0.3">
      <c r="A2" s="2" t="s">
        <v>2</v>
      </c>
      <c r="B2" s="2" t="s">
        <v>3</v>
      </c>
      <c r="C2" s="2" t="s">
        <v>22</v>
      </c>
      <c r="D2" s="2" t="s">
        <v>4</v>
      </c>
      <c r="E2" s="2" t="s">
        <v>26</v>
      </c>
    </row>
    <row r="3" spans="1:6" x14ac:dyDescent="0.3">
      <c r="A3" s="4" t="s">
        <v>15</v>
      </c>
      <c r="B3" s="5">
        <v>147300</v>
      </c>
      <c r="C3" s="5">
        <v>3018400</v>
      </c>
      <c r="D3" s="5">
        <v>2798700</v>
      </c>
      <c r="E3" s="5">
        <v>-219700</v>
      </c>
      <c r="F3" s="7"/>
    </row>
    <row r="4" spans="1:6" x14ac:dyDescent="0.3">
      <c r="A4" s="4" t="s">
        <v>9</v>
      </c>
      <c r="B4" s="5">
        <v>718000</v>
      </c>
      <c r="C4" s="5">
        <v>15507000</v>
      </c>
      <c r="D4" s="5">
        <v>19386000</v>
      </c>
      <c r="E4" s="5">
        <v>3879000</v>
      </c>
    </row>
    <row r="5" spans="1:6" x14ac:dyDescent="0.3">
      <c r="A5" s="4" t="s">
        <v>17</v>
      </c>
      <c r="B5" s="5">
        <v>777000</v>
      </c>
      <c r="C5" s="5">
        <v>13560800</v>
      </c>
      <c r="D5" s="5">
        <v>11655000</v>
      </c>
      <c r="E5" s="5">
        <v>-1905800</v>
      </c>
    </row>
    <row r="6" spans="1:6" x14ac:dyDescent="0.3">
      <c r="A6" s="4" t="s">
        <v>12</v>
      </c>
      <c r="B6" s="5">
        <v>242000</v>
      </c>
      <c r="C6" s="5">
        <v>5907300</v>
      </c>
      <c r="D6" s="5">
        <v>6057000</v>
      </c>
      <c r="E6" s="5">
        <v>149700</v>
      </c>
    </row>
    <row r="7" spans="1:6" x14ac:dyDescent="0.3">
      <c r="A7" s="4" t="s">
        <v>18</v>
      </c>
      <c r="B7" s="5">
        <v>230000</v>
      </c>
      <c r="C7" s="5">
        <v>2093400</v>
      </c>
      <c r="D7" s="5">
        <v>1759500</v>
      </c>
      <c r="E7" s="5">
        <v>-333900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매출현황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2018-01-05T10:16:10Z</dcterms:created>
  <dcterms:modified xsi:type="dcterms:W3CDTF">2018-02-09T06:14:27Z</dcterms:modified>
</cp:coreProperties>
</file>