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25" windowWidth="22035" windowHeight="10800"/>
  </bookViews>
  <sheets>
    <sheet name="판매현황" sheetId="1" r:id="rId1"/>
    <sheet name="부분합" sheetId="2" r:id="rId2"/>
    <sheet name="필터" sheetId="4" r:id="rId3"/>
    <sheet name="시나리오 요약" sheetId="9" r:id="rId4"/>
    <sheet name="시나리오" sheetId="5" r:id="rId5"/>
    <sheet name="피벗테이블 정답" sheetId="10" r:id="rId6"/>
    <sheet name="피벗테이블" sheetId="6" r:id="rId7"/>
    <sheet name="차트" sheetId="7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3" i="5"/>
  <c r="A15" i="4" l="1"/>
  <c r="G17" i="2"/>
  <c r="G13" i="2"/>
  <c r="G8" i="2"/>
  <c r="G19" i="2" s="1"/>
  <c r="F18" i="2"/>
  <c r="E18" i="2"/>
  <c r="D18" i="2"/>
  <c r="F14" i="2"/>
  <c r="E14" i="2"/>
  <c r="D14" i="2"/>
  <c r="F9" i="2"/>
  <c r="F20" i="2" s="1"/>
  <c r="E9" i="2"/>
  <c r="E20" i="2" s="1"/>
  <c r="D9" i="2"/>
  <c r="D20" i="2" s="1"/>
  <c r="E15" i="1"/>
  <c r="E14" i="1"/>
  <c r="E13" i="1" l="1"/>
  <c r="I4" i="1"/>
  <c r="I5" i="1"/>
  <c r="I6" i="1"/>
  <c r="I7" i="1"/>
  <c r="I8" i="1"/>
  <c r="I9" i="1"/>
  <c r="I10" i="1"/>
  <c r="I11" i="1"/>
  <c r="I12" i="1"/>
  <c r="I3" i="1"/>
  <c r="H4" i="1"/>
  <c r="H5" i="1"/>
  <c r="H6" i="1"/>
  <c r="H7" i="1"/>
  <c r="H8" i="1"/>
  <c r="H9" i="1"/>
  <c r="H10" i="1"/>
  <c r="H11" i="1"/>
  <c r="H12" i="1"/>
  <c r="H3" i="1"/>
</calcChain>
</file>

<file path=xl/sharedStrings.xml><?xml version="1.0" encoding="utf-8"?>
<sst xmlns="http://schemas.openxmlformats.org/spreadsheetml/2006/main" count="263" uniqueCount="59">
  <si>
    <t>제품명</t>
  </si>
  <si>
    <t>제품종류</t>
  </si>
  <si>
    <t>브랜드</t>
  </si>
  <si>
    <t>1월</t>
  </si>
  <si>
    <t>2월</t>
  </si>
  <si>
    <t>3월</t>
  </si>
  <si>
    <t>평균</t>
  </si>
  <si>
    <t>순위</t>
  </si>
  <si>
    <t>비고</t>
  </si>
  <si>
    <t>푸짐도시락</t>
  </si>
  <si>
    <t>도시락</t>
  </si>
  <si>
    <t>거북이</t>
  </si>
  <si>
    <t>옹달샘</t>
  </si>
  <si>
    <t>생수</t>
  </si>
  <si>
    <t>슈가홈</t>
  </si>
  <si>
    <t>블루워터</t>
  </si>
  <si>
    <t>음료</t>
  </si>
  <si>
    <t>코코크</t>
  </si>
  <si>
    <t>히말라야</t>
  </si>
  <si>
    <t>고기쌈밥</t>
  </si>
  <si>
    <t>해피타임</t>
  </si>
  <si>
    <t>제육도시락</t>
  </si>
  <si>
    <t>바나나조아</t>
  </si>
  <si>
    <t>그린워터</t>
  </si>
  <si>
    <t>비빔도시락</t>
  </si>
  <si>
    <t>'평균'의 최대값-최소값 차이</t>
  </si>
  <si>
    <t>'브랜드'가 "거북이"인 '3월'의 합계</t>
  </si>
  <si>
    <t>'1월' 중 두 번째로 작은 값</t>
  </si>
  <si>
    <t>조건</t>
  </si>
  <si>
    <t>거북이 평균</t>
  </si>
  <si>
    <t>슈가홈 평균</t>
  </si>
  <si>
    <t>해피타임 평균</t>
  </si>
  <si>
    <t>전체 평균</t>
  </si>
  <si>
    <t>거북이 최대값</t>
  </si>
  <si>
    <t>슈가홈 최대값</t>
  </si>
  <si>
    <t>해피타임 최대값</t>
  </si>
  <si>
    <t>전체 최대값</t>
  </si>
  <si>
    <t>$D$8</t>
  </si>
  <si>
    <t>$D$11</t>
  </si>
  <si>
    <t>$G$8</t>
  </si>
  <si>
    <t>$G$11</t>
  </si>
  <si>
    <t>1월 1670 증가</t>
  </si>
  <si>
    <t>만든 사람 Windows User 날짜 2018-04-19</t>
  </si>
  <si>
    <t>1월 1434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</si>
  <si>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</si>
  <si>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</si>
  <si>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</si>
  <si>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</si>
  <si>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</si>
  <si>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</si>
  <si>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</si>
  <si>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전체 평균 : 1월</t>
  </si>
  <si>
    <t>평균 : 1월</t>
  </si>
  <si>
    <t>전체 평균 : 2월</t>
  </si>
  <si>
    <t>평균 : 2월</t>
  </si>
  <si>
    <t>전체 평균 : 3월</t>
  </si>
  <si>
    <t>평균 : 3월</t>
  </si>
  <si>
    <t>**</t>
  </si>
  <si>
    <t>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</si>
</sst>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"/>
    <numFmt numFmtId="177" formatCode="#,##0&quot;개&quot;"/>
    <numFmt numFmtId="178" formatCode="#&quot;위&quot;"/>
    <numFmt numFmtId="179" formatCode="#,##0_);[Red]\(#,##0\)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2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9" fontId="3" fillId="0" borderId="2" xfId="1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0" xfId="1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0" fillId="0" borderId="8" xfId="0" applyNumberFormat="1" applyFill="1" applyBorder="1" applyAlignment="1">
      <alignment vertical="center"/>
    </xf>
    <xf numFmtId="0" fontId="6" fillId="3" borderId="9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0" fillId="5" borderId="0" xfId="0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3">
    <dxf>
      <alignment horizontal="right" readingOrder="0"/>
    </dxf>
    <dxf>
      <numFmt numFmtId="176" formatCode="#,##0_ "/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 b="0" i="1">
                <a:latin typeface="궁서체" pitchFamily="17" charset="-127"/>
                <a:ea typeface="궁서체" pitchFamily="17" charset="-127"/>
              </a:defRPr>
            </a:pPr>
            <a:r>
              <a:rPr lang="en-US" sz="1800" b="0" i="1">
                <a:latin typeface="궁서체" pitchFamily="17" charset="-127"/>
                <a:ea typeface="궁서체" pitchFamily="17" charset="-127"/>
              </a:rPr>
              <a:t>K-</a:t>
            </a:r>
            <a:r>
              <a:rPr lang="ko-KR" sz="1800" b="0" i="1">
                <a:latin typeface="궁서체" pitchFamily="17" charset="-127"/>
                <a:ea typeface="궁서체" pitchFamily="17" charset="-127"/>
              </a:rPr>
              <a:t>편의점 인기상품 판매현황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차트!$B$2</c:f>
              <c:strCache>
                <c:ptCount val="1"/>
                <c:pt idx="0">
                  <c:v>1월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차트!$A$3:$A$7</c:f>
              <c:strCache>
                <c:ptCount val="5"/>
                <c:pt idx="0">
                  <c:v>푸짐도시락</c:v>
                </c:pt>
                <c:pt idx="1">
                  <c:v>블루워터</c:v>
                </c:pt>
                <c:pt idx="2">
                  <c:v>제육도시락</c:v>
                </c:pt>
                <c:pt idx="3">
                  <c:v>바나나조아</c:v>
                </c:pt>
                <c:pt idx="4">
                  <c:v>비빔도시락</c:v>
                </c:pt>
              </c:strCache>
            </c:strRef>
          </c:cat>
          <c:val>
            <c:numRef>
              <c:f>차트!$B$3:$B$7</c:f>
              <c:numCache>
                <c:formatCode>General</c:formatCode>
                <c:ptCount val="5"/>
                <c:pt idx="0">
                  <c:v>72691</c:v>
                </c:pt>
                <c:pt idx="1">
                  <c:v>152966</c:v>
                </c:pt>
                <c:pt idx="2">
                  <c:v>134995</c:v>
                </c:pt>
                <c:pt idx="3">
                  <c:v>146440</c:v>
                </c:pt>
                <c:pt idx="4">
                  <c:v>59794</c:v>
                </c:pt>
              </c:numCache>
            </c:numRef>
          </c:val>
        </c:ser>
        <c:ser>
          <c:idx val="1"/>
          <c:order val="1"/>
          <c:tx>
            <c:strRef>
              <c:f>차트!$C$2</c:f>
              <c:strCache>
                <c:ptCount val="1"/>
                <c:pt idx="0">
                  <c:v>2월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푸짐도시락</c:v>
                </c:pt>
                <c:pt idx="1">
                  <c:v>블루워터</c:v>
                </c:pt>
                <c:pt idx="2">
                  <c:v>제육도시락</c:v>
                </c:pt>
                <c:pt idx="3">
                  <c:v>바나나조아</c:v>
                </c:pt>
                <c:pt idx="4">
                  <c:v>비빔도시락</c:v>
                </c:pt>
              </c:strCache>
            </c:strRef>
          </c:cat>
          <c:val>
            <c:numRef>
              <c:f>차트!$C$3:$C$7</c:f>
              <c:numCache>
                <c:formatCode>General</c:formatCode>
                <c:ptCount val="5"/>
                <c:pt idx="0">
                  <c:v>26541</c:v>
                </c:pt>
                <c:pt idx="1">
                  <c:v>10586</c:v>
                </c:pt>
                <c:pt idx="2">
                  <c:v>142854</c:v>
                </c:pt>
                <c:pt idx="3">
                  <c:v>46898</c:v>
                </c:pt>
                <c:pt idx="4">
                  <c:v>95651</c:v>
                </c:pt>
              </c:numCache>
            </c:numRef>
          </c:val>
        </c:ser>
        <c:ser>
          <c:idx val="2"/>
          <c:order val="2"/>
          <c:tx>
            <c:strRef>
              <c:f>차트!$D$2</c:f>
              <c:strCache>
                <c:ptCount val="1"/>
                <c:pt idx="0">
                  <c:v>3월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푸짐도시락</c:v>
                </c:pt>
                <c:pt idx="1">
                  <c:v>블루워터</c:v>
                </c:pt>
                <c:pt idx="2">
                  <c:v>제육도시락</c:v>
                </c:pt>
                <c:pt idx="3">
                  <c:v>바나나조아</c:v>
                </c:pt>
                <c:pt idx="4">
                  <c:v>비빔도시락</c:v>
                </c:pt>
              </c:strCache>
            </c:strRef>
          </c:cat>
          <c:val>
            <c:numRef>
              <c:f>차트!$D$3:$D$7</c:f>
              <c:numCache>
                <c:formatCode>General</c:formatCode>
                <c:ptCount val="5"/>
                <c:pt idx="0">
                  <c:v>18123</c:v>
                </c:pt>
                <c:pt idx="1">
                  <c:v>119406</c:v>
                </c:pt>
                <c:pt idx="2">
                  <c:v>96503</c:v>
                </c:pt>
                <c:pt idx="3">
                  <c:v>114041</c:v>
                </c:pt>
                <c:pt idx="4">
                  <c:v>29704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13696"/>
        <c:axId val="197905408"/>
      </c:barChart>
      <c:catAx>
        <c:axId val="192413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97905408"/>
        <c:crosses val="autoZero"/>
        <c:auto val="1"/>
        <c:lblAlgn val="ctr"/>
        <c:lblOffset val="100"/>
        <c:noMultiLvlLbl val="0"/>
      </c:catAx>
      <c:valAx>
        <c:axId val="19790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413696"/>
        <c:crosses val="autoZero"/>
        <c:crossBetween val="between"/>
      </c:valAx>
      <c:spPr>
        <a:gradFill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1"/>
          <a:tileRect/>
        </a:gradFill>
      </c:spPr>
    </c:plotArea>
    <c:legend>
      <c:legendPos val="t"/>
      <c:layout/>
      <c:overlay val="0"/>
    </c:legend>
    <c:plotVisOnly val="1"/>
    <c:dispBlanksAs val="gap"/>
    <c:showDLblsOverMax val="0"/>
  </c:chart>
  <c:spPr>
    <a:ln w="25400">
      <a:solidFill>
        <a:schemeClr val="accent5"/>
      </a:solidFill>
      <a:prstDash val="dash"/>
    </a:ln>
  </c:spPr>
  <c:txPr>
    <a:bodyPr/>
    <a:lstStyle/>
    <a:p>
      <a:pPr>
        <a:defRPr sz="1100">
          <a:latin typeface="돋움체" pitchFamily="49" charset="-127"/>
          <a:ea typeface="돋움체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47625</xdr:rowOff>
    </xdr:from>
    <xdr:to>
      <xdr:col>7</xdr:col>
      <xdr:colOff>723899</xdr:colOff>
      <xdr:row>0</xdr:row>
      <xdr:rowOff>952500</xdr:rowOff>
    </xdr:to>
    <xdr:sp macro="" textlink="">
      <xdr:nvSpPr>
        <xdr:cNvPr id="2" name="눈물 방울 1"/>
        <xdr:cNvSpPr/>
      </xdr:nvSpPr>
      <xdr:spPr>
        <a:xfrm>
          <a:off x="1228725" y="47625"/>
          <a:ext cx="6457949" cy="904875"/>
        </a:xfrm>
        <a:prstGeom prst="teardrop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altLang="ko-KR" sz="2400" i="1">
              <a:latin typeface="돋움체" pitchFamily="49" charset="-127"/>
              <a:ea typeface="돋움체" pitchFamily="49" charset="-127"/>
            </a:rPr>
            <a:t>K-</a:t>
          </a:r>
          <a:r>
            <a:rPr lang="ko-KR" altLang="en-US" sz="2400" i="1">
              <a:latin typeface="돋움체" pitchFamily="49" charset="-127"/>
              <a:ea typeface="돋움체" pitchFamily="49" charset="-127"/>
            </a:rPr>
            <a:t>편의점 인기상품 판매현황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33337</xdr:rowOff>
    </xdr:from>
    <xdr:to>
      <xdr:col>7</xdr:col>
      <xdr:colOff>666750</xdr:colOff>
      <xdr:row>26</xdr:row>
      <xdr:rowOff>180975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209.426098032411" createdVersion="4" refreshedVersion="4" minRefreshableVersion="3" recordCount="10">
  <cacheSource type="worksheet">
    <worksheetSource ref="A2:G12" sheet="피벗테이블"/>
  </cacheSource>
  <cacheFields count="7">
    <cacheField name="제품명" numFmtId="0">
      <sharedItems/>
    </cacheField>
    <cacheField name="제품종류" numFmtId="0">
      <sharedItems count="3">
        <s v="도시락"/>
        <s v="생수"/>
        <s v="음료"/>
      </sharedItems>
    </cacheField>
    <cacheField name="브랜드" numFmtId="0">
      <sharedItems count="3">
        <s v="거북이"/>
        <s v="슈가홈"/>
        <s v="해피타임"/>
      </sharedItems>
    </cacheField>
    <cacheField name="1월" numFmtId="0">
      <sharedItems containsSemiMixedTypes="0" containsString="0" containsNumber="1" containsInteger="1" minValue="15332" maxValue="152966"/>
    </cacheField>
    <cacheField name="2월" numFmtId="0">
      <sharedItems containsSemiMixedTypes="0" containsString="0" containsNumber="1" containsInteger="1" minValue="10586" maxValue="165736"/>
    </cacheField>
    <cacheField name="3월" numFmtId="0">
      <sharedItems containsSemiMixedTypes="0" containsString="0" containsNumber="1" containsInteger="1" minValue="18123" maxValue="131203"/>
    </cacheField>
    <cacheField name="평균" numFmtId="1">
      <sharedItems containsSemiMixedTypes="0" containsString="0" containsNumber="1" minValue="33661.666666666664" maxValue="1247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푸짐도시락"/>
    <x v="0"/>
    <x v="0"/>
    <n v="72691"/>
    <n v="26541"/>
    <n v="18123"/>
    <n v="39118.333333333336"/>
  </r>
  <r>
    <s v="옹달샘"/>
    <x v="1"/>
    <x v="1"/>
    <n v="15332"/>
    <n v="66145"/>
    <n v="42250"/>
    <n v="41242.333333333299"/>
  </r>
  <r>
    <s v="블루워터"/>
    <x v="2"/>
    <x v="0"/>
    <n v="152966"/>
    <n v="10586"/>
    <n v="119406"/>
    <n v="94319.333333333328"/>
  </r>
  <r>
    <s v="코코크"/>
    <x v="2"/>
    <x v="1"/>
    <n v="96695"/>
    <n v="132883"/>
    <n v="33925"/>
    <n v="87834.333333333328"/>
  </r>
  <r>
    <s v="히말라야"/>
    <x v="1"/>
    <x v="1"/>
    <n v="123038"/>
    <n v="91645"/>
    <n v="131203"/>
    <n v="115295.33333333333"/>
  </r>
  <r>
    <s v="고기쌈밥"/>
    <x v="0"/>
    <x v="2"/>
    <n v="54063"/>
    <n v="13204"/>
    <n v="33718"/>
    <n v="33661.666666666664"/>
  </r>
  <r>
    <s v="제육도시락"/>
    <x v="0"/>
    <x v="0"/>
    <n v="134995"/>
    <n v="142854"/>
    <n v="96503"/>
    <n v="124784"/>
  </r>
  <r>
    <s v="바나나조아"/>
    <x v="2"/>
    <x v="0"/>
    <n v="146440"/>
    <n v="46898"/>
    <n v="114041"/>
    <n v="102459.66666666667"/>
  </r>
  <r>
    <s v="그린워터"/>
    <x v="1"/>
    <x v="2"/>
    <n v="136786"/>
    <n v="165736"/>
    <n v="46213"/>
    <n v="116245"/>
  </r>
  <r>
    <s v="비빔도시락"/>
    <x v="0"/>
    <x v="0"/>
    <n v="59794"/>
    <n v="95651"/>
    <n v="29704"/>
    <n v="61716.3333333333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missingCaption="**" updatedVersion="4" minRefreshableVersion="3" useAutoFormatting="1" colGrandTotals="0" itemPrintTitles="1" mergeItem="1" createdVersion="4" indent="0" compact="0" compactData="0" multipleFieldFilters="0">
  <location ref="A3:E13" firstHeaderRow="1" firstDataRow="2" firstDataCol="2"/>
  <pivotFields count="7">
    <pivotField compact="0" outline="0" showAll="0"/>
    <pivotField axis="axisRow" compact="0" outline="0" showAll="0">
      <items count="4">
        <item x="0"/>
        <item h="1" x="1"/>
        <item x="2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compact="0" numFmtId="1" outline="0" showAll="0"/>
  </pivotFields>
  <rowFields count="2">
    <field x="1"/>
    <field x="-2"/>
  </rowFields>
  <rowItems count="9">
    <i>
      <x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rowItems>
  <colFields count="1">
    <field x="2"/>
  </colFields>
  <colItems count="3">
    <i>
      <x/>
    </i>
    <i>
      <x v="1"/>
    </i>
    <i>
      <x v="2"/>
    </i>
  </colItems>
  <dataFields count="3">
    <dataField name="평균 : 1월" fld="3" subtotal="average" baseField="1" baseItem="0"/>
    <dataField name="평균 : 2월" fld="4" subtotal="average" baseField="1" baseItem="0"/>
    <dataField name="평균 : 3월" fld="5" subtotal="average" baseField="1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6.5" x14ac:dyDescent="0.3"/>
  <cols>
    <col min="1" max="1" width="15.625" customWidth="1"/>
    <col min="2" max="7" width="12.625" customWidth="1"/>
    <col min="8" max="8" width="9.625" customWidth="1"/>
    <col min="9" max="9" width="12.625" customWidth="1"/>
  </cols>
  <sheetData>
    <row r="1" spans="1:9" ht="80.099999999999994" customHeight="1" x14ac:dyDescent="0.3"/>
    <row r="2" spans="1:9" ht="18" customHeight="1" x14ac:dyDescent="0.3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</row>
    <row r="3" spans="1:9" ht="18" customHeight="1" x14ac:dyDescent="0.3">
      <c r="A3" s="13" t="s">
        <v>9</v>
      </c>
      <c r="B3" s="13" t="s">
        <v>10</v>
      </c>
      <c r="C3" s="14" t="s">
        <v>11</v>
      </c>
      <c r="D3" s="15">
        <v>72691</v>
      </c>
      <c r="E3" s="15">
        <v>26541</v>
      </c>
      <c r="F3" s="15">
        <v>18123</v>
      </c>
      <c r="G3" s="17">
        <v>39118.333333333336</v>
      </c>
      <c r="H3" s="18">
        <f>RANK(G3,$G$3:$G$12)</f>
        <v>9</v>
      </c>
      <c r="I3" s="13" t="str">
        <f>IF(F3&gt;=100000,"히트상품","")</f>
        <v/>
      </c>
    </row>
    <row r="4" spans="1:9" ht="18" customHeight="1" x14ac:dyDescent="0.3">
      <c r="A4" s="13" t="s">
        <v>12</v>
      </c>
      <c r="B4" s="13" t="s">
        <v>13</v>
      </c>
      <c r="C4" s="14" t="s">
        <v>14</v>
      </c>
      <c r="D4" s="15">
        <v>15332</v>
      </c>
      <c r="E4" s="16">
        <v>66145</v>
      </c>
      <c r="F4" s="16">
        <v>42250</v>
      </c>
      <c r="G4" s="17">
        <v>41242.333333333336</v>
      </c>
      <c r="H4" s="18">
        <f t="shared" ref="H4:H12" si="0">RANK(G4,$G$3:$G$12)</f>
        <v>8</v>
      </c>
      <c r="I4" s="13" t="str">
        <f t="shared" ref="I4:I12" si="1">IF(F4&gt;=100000,"히트상품","")</f>
        <v/>
      </c>
    </row>
    <row r="5" spans="1:9" ht="18" customHeight="1" x14ac:dyDescent="0.3">
      <c r="A5" s="13" t="s">
        <v>15</v>
      </c>
      <c r="B5" s="13" t="s">
        <v>16</v>
      </c>
      <c r="C5" s="14" t="s">
        <v>11</v>
      </c>
      <c r="D5" s="15">
        <v>152966</v>
      </c>
      <c r="E5" s="16">
        <v>10586</v>
      </c>
      <c r="F5" s="16">
        <v>119406</v>
      </c>
      <c r="G5" s="17">
        <v>94319.333333333328</v>
      </c>
      <c r="H5" s="18">
        <f t="shared" si="0"/>
        <v>5</v>
      </c>
      <c r="I5" s="13" t="str">
        <f t="shared" si="1"/>
        <v>히트상품</v>
      </c>
    </row>
    <row r="6" spans="1:9" ht="18" customHeight="1" x14ac:dyDescent="0.3">
      <c r="A6" s="13" t="s">
        <v>17</v>
      </c>
      <c r="B6" s="13" t="s">
        <v>16</v>
      </c>
      <c r="C6" s="14" t="s">
        <v>14</v>
      </c>
      <c r="D6" s="15">
        <v>96695</v>
      </c>
      <c r="E6" s="16">
        <v>132883</v>
      </c>
      <c r="F6" s="16">
        <v>33925</v>
      </c>
      <c r="G6" s="17">
        <v>87834.333333333328</v>
      </c>
      <c r="H6" s="18">
        <f t="shared" si="0"/>
        <v>6</v>
      </c>
      <c r="I6" s="13" t="str">
        <f t="shared" si="1"/>
        <v/>
      </c>
    </row>
    <row r="7" spans="1:9" ht="18" customHeight="1" x14ac:dyDescent="0.3">
      <c r="A7" s="13" t="s">
        <v>18</v>
      </c>
      <c r="B7" s="13" t="s">
        <v>13</v>
      </c>
      <c r="C7" s="14" t="s">
        <v>14</v>
      </c>
      <c r="D7" s="15">
        <v>123038</v>
      </c>
      <c r="E7" s="16">
        <v>91645</v>
      </c>
      <c r="F7" s="16">
        <v>131203</v>
      </c>
      <c r="G7" s="17">
        <v>115295.33333333333</v>
      </c>
      <c r="H7" s="18">
        <f t="shared" si="0"/>
        <v>3</v>
      </c>
      <c r="I7" s="13" t="str">
        <f t="shared" si="1"/>
        <v>히트상품</v>
      </c>
    </row>
    <row r="8" spans="1:9" ht="18" customHeight="1" x14ac:dyDescent="0.3">
      <c r="A8" s="13" t="s">
        <v>19</v>
      </c>
      <c r="B8" s="13" t="s">
        <v>10</v>
      </c>
      <c r="C8" s="13" t="s">
        <v>20</v>
      </c>
      <c r="D8" s="15">
        <v>54063</v>
      </c>
      <c r="E8" s="16">
        <v>13204</v>
      </c>
      <c r="F8" s="16">
        <v>33718</v>
      </c>
      <c r="G8" s="17">
        <v>33661.666666666664</v>
      </c>
      <c r="H8" s="18">
        <f t="shared" si="0"/>
        <v>10</v>
      </c>
      <c r="I8" s="13" t="str">
        <f t="shared" si="1"/>
        <v/>
      </c>
    </row>
    <row r="9" spans="1:9" ht="18" customHeight="1" x14ac:dyDescent="0.3">
      <c r="A9" s="13" t="s">
        <v>21</v>
      </c>
      <c r="B9" s="13" t="s">
        <v>10</v>
      </c>
      <c r="C9" s="14" t="s">
        <v>11</v>
      </c>
      <c r="D9" s="15">
        <v>134995</v>
      </c>
      <c r="E9" s="16">
        <v>142854</v>
      </c>
      <c r="F9" s="16">
        <v>96503</v>
      </c>
      <c r="G9" s="17">
        <v>124784</v>
      </c>
      <c r="H9" s="18">
        <f t="shared" si="0"/>
        <v>1</v>
      </c>
      <c r="I9" s="13" t="str">
        <f t="shared" si="1"/>
        <v/>
      </c>
    </row>
    <row r="10" spans="1:9" ht="18" customHeight="1" x14ac:dyDescent="0.3">
      <c r="A10" s="13" t="s">
        <v>22</v>
      </c>
      <c r="B10" s="13" t="s">
        <v>16</v>
      </c>
      <c r="C10" s="14" t="s">
        <v>11</v>
      </c>
      <c r="D10" s="15">
        <v>146440</v>
      </c>
      <c r="E10" s="16">
        <v>46898</v>
      </c>
      <c r="F10" s="16">
        <v>114041</v>
      </c>
      <c r="G10" s="17">
        <v>102459.66666666667</v>
      </c>
      <c r="H10" s="18">
        <f t="shared" si="0"/>
        <v>4</v>
      </c>
      <c r="I10" s="13" t="str">
        <f t="shared" si="1"/>
        <v>히트상품</v>
      </c>
    </row>
    <row r="11" spans="1:9" ht="18" customHeight="1" x14ac:dyDescent="0.3">
      <c r="A11" s="13" t="s">
        <v>23</v>
      </c>
      <c r="B11" s="13" t="s">
        <v>13</v>
      </c>
      <c r="C11" s="13" t="s">
        <v>20</v>
      </c>
      <c r="D11" s="15">
        <v>136786</v>
      </c>
      <c r="E11" s="16">
        <v>165736</v>
      </c>
      <c r="F11" s="16">
        <v>46213</v>
      </c>
      <c r="G11" s="17">
        <v>116245</v>
      </c>
      <c r="H11" s="18">
        <f t="shared" si="0"/>
        <v>2</v>
      </c>
      <c r="I11" s="13" t="str">
        <f t="shared" si="1"/>
        <v/>
      </c>
    </row>
    <row r="12" spans="1:9" ht="18" customHeight="1" x14ac:dyDescent="0.3">
      <c r="A12" s="13" t="s">
        <v>24</v>
      </c>
      <c r="B12" s="13" t="s">
        <v>10</v>
      </c>
      <c r="C12" s="14" t="s">
        <v>11</v>
      </c>
      <c r="D12" s="15">
        <v>59794</v>
      </c>
      <c r="E12" s="16">
        <v>95651</v>
      </c>
      <c r="F12" s="16">
        <v>29704</v>
      </c>
      <c r="G12" s="17">
        <v>61716.333333333336</v>
      </c>
      <c r="H12" s="18">
        <f t="shared" si="0"/>
        <v>7</v>
      </c>
      <c r="I12" s="13" t="str">
        <f t="shared" si="1"/>
        <v/>
      </c>
    </row>
    <row r="13" spans="1:9" ht="18" customHeight="1" x14ac:dyDescent="0.3">
      <c r="A13" s="47" t="s">
        <v>25</v>
      </c>
      <c r="B13" s="48"/>
      <c r="C13" s="48"/>
      <c r="D13" s="49"/>
      <c r="E13" s="45">
        <f>MAX(G3:G12)-MIN(G3:G12)</f>
        <v>91122.333333333343</v>
      </c>
      <c r="F13" s="45"/>
      <c r="G13" s="45"/>
      <c r="H13" s="46"/>
      <c r="I13" s="46"/>
    </row>
    <row r="14" spans="1:9" ht="18" customHeight="1" x14ac:dyDescent="0.3">
      <c r="A14" s="47" t="s">
        <v>26</v>
      </c>
      <c r="B14" s="48"/>
      <c r="C14" s="48"/>
      <c r="D14" s="49"/>
      <c r="E14" s="45">
        <f>DSUM(A2:I12,F2,C2:C3)</f>
        <v>377777</v>
      </c>
      <c r="F14" s="45"/>
      <c r="G14" s="45"/>
      <c r="H14" s="46"/>
      <c r="I14" s="46"/>
    </row>
    <row r="15" spans="1:9" ht="18" customHeight="1" x14ac:dyDescent="0.3">
      <c r="A15" s="47" t="s">
        <v>27</v>
      </c>
      <c r="B15" s="48"/>
      <c r="C15" s="48"/>
      <c r="D15" s="49"/>
      <c r="E15" s="45">
        <f>SMALL(D3:D12,2)</f>
        <v>54063</v>
      </c>
      <c r="F15" s="45"/>
      <c r="G15" s="45"/>
      <c r="H15" s="46"/>
      <c r="I15" s="46"/>
    </row>
  </sheetData>
  <mergeCells count="7">
    <mergeCell ref="E13:G13"/>
    <mergeCell ref="H13:I15"/>
    <mergeCell ref="E14:G14"/>
    <mergeCell ref="E15:G15"/>
    <mergeCell ref="A13:D13"/>
    <mergeCell ref="A14:D14"/>
    <mergeCell ref="A15:D15"/>
  </mergeCells>
  <phoneticPr fontId="2" type="noConversion"/>
  <conditionalFormatting sqref="A3:I12">
    <cfRule type="expression" dxfId="2" priority="1">
      <formula>$C3="거북이"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RowHeight="16.5" outlineLevelRow="3" outlineLevelCol="1" x14ac:dyDescent="0.3"/>
  <cols>
    <col min="1" max="1" width="15.625" customWidth="1"/>
    <col min="2" max="2" width="12.625" customWidth="1"/>
    <col min="3" max="3" width="16.625" customWidth="1"/>
    <col min="4" max="6" width="12.625" customWidth="1" outlineLevel="1"/>
    <col min="7" max="7" width="12.625" customWidth="1"/>
  </cols>
  <sheetData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outlineLevel="3" x14ac:dyDescent="0.3">
      <c r="A3" s="3" t="s">
        <v>9</v>
      </c>
      <c r="B3" s="3" t="s">
        <v>10</v>
      </c>
      <c r="C3" s="3" t="s">
        <v>11</v>
      </c>
      <c r="D3" s="22">
        <v>72691</v>
      </c>
      <c r="E3" s="22">
        <v>26541</v>
      </c>
      <c r="F3" s="22">
        <v>18123</v>
      </c>
      <c r="G3" s="23">
        <v>39118.333333333336</v>
      </c>
    </row>
    <row r="4" spans="1:7" outlineLevel="3" x14ac:dyDescent="0.3">
      <c r="A4" s="3" t="s">
        <v>15</v>
      </c>
      <c r="B4" s="3" t="s">
        <v>16</v>
      </c>
      <c r="C4" s="3" t="s">
        <v>11</v>
      </c>
      <c r="D4" s="22">
        <v>152966</v>
      </c>
      <c r="E4" s="22">
        <v>10586</v>
      </c>
      <c r="F4" s="22">
        <v>119406</v>
      </c>
      <c r="G4" s="23">
        <v>94319.333333333328</v>
      </c>
    </row>
    <row r="5" spans="1:7" outlineLevel="3" x14ac:dyDescent="0.3">
      <c r="A5" s="3" t="s">
        <v>21</v>
      </c>
      <c r="B5" s="3" t="s">
        <v>10</v>
      </c>
      <c r="C5" s="3" t="s">
        <v>11</v>
      </c>
      <c r="D5" s="22">
        <v>134995</v>
      </c>
      <c r="E5" s="22">
        <v>142854</v>
      </c>
      <c r="F5" s="22">
        <v>96503</v>
      </c>
      <c r="G5" s="23">
        <v>124784</v>
      </c>
    </row>
    <row r="6" spans="1:7" outlineLevel="3" x14ac:dyDescent="0.3">
      <c r="A6" s="3" t="s">
        <v>22</v>
      </c>
      <c r="B6" s="3" t="s">
        <v>16</v>
      </c>
      <c r="C6" s="3" t="s">
        <v>11</v>
      </c>
      <c r="D6" s="22">
        <v>146440</v>
      </c>
      <c r="E6" s="22">
        <v>46898</v>
      </c>
      <c r="F6" s="22">
        <v>114041</v>
      </c>
      <c r="G6" s="23">
        <v>102459.66666666667</v>
      </c>
    </row>
    <row r="7" spans="1:7" outlineLevel="3" x14ac:dyDescent="0.3">
      <c r="A7" s="3" t="s">
        <v>24</v>
      </c>
      <c r="B7" s="3" t="s">
        <v>10</v>
      </c>
      <c r="C7" s="3" t="s">
        <v>11</v>
      </c>
      <c r="D7" s="22">
        <v>59794</v>
      </c>
      <c r="E7" s="22">
        <v>95651</v>
      </c>
      <c r="F7" s="22">
        <v>29704</v>
      </c>
      <c r="G7" s="23">
        <v>61716.333333333336</v>
      </c>
    </row>
    <row r="8" spans="1:7" s="6" customFormat="1" outlineLevel="2" x14ac:dyDescent="0.3">
      <c r="A8" s="10"/>
      <c r="B8" s="10"/>
      <c r="C8" s="19" t="s">
        <v>33</v>
      </c>
      <c r="D8" s="22"/>
      <c r="E8" s="22"/>
      <c r="F8" s="22"/>
      <c r="G8" s="23">
        <f>SUBTOTAL(4,G3:G7)</f>
        <v>124784</v>
      </c>
    </row>
    <row r="9" spans="1:7" s="6" customFormat="1" outlineLevel="1" x14ac:dyDescent="0.3">
      <c r="A9" s="10"/>
      <c r="B9" s="10"/>
      <c r="C9" s="19" t="s">
        <v>29</v>
      </c>
      <c r="D9" s="22">
        <f>SUBTOTAL(1,D3:D7)</f>
        <v>113377.2</v>
      </c>
      <c r="E9" s="22">
        <f>SUBTOTAL(1,E3:E7)</f>
        <v>64506</v>
      </c>
      <c r="F9" s="22">
        <f>SUBTOTAL(1,F3:F7)</f>
        <v>75555.399999999994</v>
      </c>
      <c r="G9" s="23"/>
    </row>
    <row r="10" spans="1:7" outlineLevel="3" x14ac:dyDescent="0.3">
      <c r="A10" s="3" t="s">
        <v>12</v>
      </c>
      <c r="B10" s="3" t="s">
        <v>13</v>
      </c>
      <c r="C10" s="3" t="s">
        <v>14</v>
      </c>
      <c r="D10" s="22">
        <v>15332</v>
      </c>
      <c r="E10" s="22">
        <v>66145</v>
      </c>
      <c r="F10" s="22">
        <v>42250</v>
      </c>
      <c r="G10" s="23">
        <v>41242.333333333299</v>
      </c>
    </row>
    <row r="11" spans="1:7" outlineLevel="3" x14ac:dyDescent="0.3">
      <c r="A11" s="3" t="s">
        <v>17</v>
      </c>
      <c r="B11" s="3" t="s">
        <v>16</v>
      </c>
      <c r="C11" s="3" t="s">
        <v>14</v>
      </c>
      <c r="D11" s="22">
        <v>96695</v>
      </c>
      <c r="E11" s="22">
        <v>132883</v>
      </c>
      <c r="F11" s="22">
        <v>33925</v>
      </c>
      <c r="G11" s="23">
        <v>87834.333333333328</v>
      </c>
    </row>
    <row r="12" spans="1:7" outlineLevel="3" x14ac:dyDescent="0.3">
      <c r="A12" s="3" t="s">
        <v>18</v>
      </c>
      <c r="B12" s="3" t="s">
        <v>13</v>
      </c>
      <c r="C12" s="3" t="s">
        <v>14</v>
      </c>
      <c r="D12" s="22">
        <v>123038</v>
      </c>
      <c r="E12" s="22">
        <v>91645</v>
      </c>
      <c r="F12" s="22">
        <v>131203</v>
      </c>
      <c r="G12" s="23">
        <v>115295.33333333333</v>
      </c>
    </row>
    <row r="13" spans="1:7" s="6" customFormat="1" outlineLevel="2" x14ac:dyDescent="0.3">
      <c r="A13" s="10"/>
      <c r="B13" s="10"/>
      <c r="C13" s="19" t="s">
        <v>34</v>
      </c>
      <c r="D13" s="22"/>
      <c r="E13" s="22"/>
      <c r="F13" s="22"/>
      <c r="G13" s="23">
        <f>SUBTOTAL(4,G10:G12)</f>
        <v>115295.33333333333</v>
      </c>
    </row>
    <row r="14" spans="1:7" s="6" customFormat="1" outlineLevel="1" x14ac:dyDescent="0.3">
      <c r="A14" s="10"/>
      <c r="B14" s="10"/>
      <c r="C14" s="19" t="s">
        <v>30</v>
      </c>
      <c r="D14" s="22">
        <f>SUBTOTAL(1,D10:D12)</f>
        <v>78355</v>
      </c>
      <c r="E14" s="22">
        <f>SUBTOTAL(1,E10:E12)</f>
        <v>96891</v>
      </c>
      <c r="F14" s="22">
        <f>SUBTOTAL(1,F10:F12)</f>
        <v>69126</v>
      </c>
      <c r="G14" s="23"/>
    </row>
    <row r="15" spans="1:7" outlineLevel="3" x14ac:dyDescent="0.3">
      <c r="A15" s="3" t="s">
        <v>19</v>
      </c>
      <c r="B15" s="3" t="s">
        <v>10</v>
      </c>
      <c r="C15" s="3" t="s">
        <v>20</v>
      </c>
      <c r="D15" s="22">
        <v>54063</v>
      </c>
      <c r="E15" s="22">
        <v>13204</v>
      </c>
      <c r="F15" s="22">
        <v>33718</v>
      </c>
      <c r="G15" s="23">
        <v>33661.666666666664</v>
      </c>
    </row>
    <row r="16" spans="1:7" outlineLevel="3" x14ac:dyDescent="0.3">
      <c r="A16" s="3" t="s">
        <v>23</v>
      </c>
      <c r="B16" s="3" t="s">
        <v>13</v>
      </c>
      <c r="C16" s="3" t="s">
        <v>20</v>
      </c>
      <c r="D16" s="22">
        <v>136786</v>
      </c>
      <c r="E16" s="22">
        <v>165736</v>
      </c>
      <c r="F16" s="22">
        <v>46213</v>
      </c>
      <c r="G16" s="23">
        <v>116245</v>
      </c>
    </row>
    <row r="17" spans="1:7" s="6" customFormat="1" outlineLevel="2" x14ac:dyDescent="0.3">
      <c r="A17" s="20"/>
      <c r="B17" s="20"/>
      <c r="C17" s="21" t="s">
        <v>35</v>
      </c>
      <c r="D17" s="24"/>
      <c r="E17" s="24"/>
      <c r="F17" s="24"/>
      <c r="G17" s="25">
        <f>SUBTOTAL(4,G15:G16)</f>
        <v>116245</v>
      </c>
    </row>
    <row r="18" spans="1:7" s="6" customFormat="1" outlineLevel="1" x14ac:dyDescent="0.3">
      <c r="A18" s="20"/>
      <c r="B18" s="20"/>
      <c r="C18" s="21" t="s">
        <v>31</v>
      </c>
      <c r="D18" s="24">
        <f>SUBTOTAL(1,D15:D16)</f>
        <v>95424.5</v>
      </c>
      <c r="E18" s="24">
        <f>SUBTOTAL(1,E15:E16)</f>
        <v>89470</v>
      </c>
      <c r="F18" s="24">
        <f>SUBTOTAL(1,F15:F16)</f>
        <v>39965.5</v>
      </c>
      <c r="G18" s="25"/>
    </row>
    <row r="19" spans="1:7" s="6" customFormat="1" x14ac:dyDescent="0.3">
      <c r="A19" s="20"/>
      <c r="B19" s="20"/>
      <c r="C19" s="21" t="s">
        <v>36</v>
      </c>
      <c r="D19" s="24"/>
      <c r="E19" s="24"/>
      <c r="F19" s="24"/>
      <c r="G19" s="25">
        <f>SUBTOTAL(4,G3:G16)</f>
        <v>124784</v>
      </c>
    </row>
    <row r="20" spans="1:7" s="6" customFormat="1" x14ac:dyDescent="0.3">
      <c r="A20" s="20"/>
      <c r="B20" s="20"/>
      <c r="C20" s="21" t="s">
        <v>32</v>
      </c>
      <c r="D20" s="24">
        <f>SUBTOTAL(1,D3:D16)</f>
        <v>99280</v>
      </c>
      <c r="E20" s="24">
        <f>SUBTOTAL(1,E3:E16)</f>
        <v>79214.3</v>
      </c>
      <c r="F20" s="24">
        <f>SUBTOTAL(1,F3:F16)</f>
        <v>66508.600000000006</v>
      </c>
      <c r="G20" s="25"/>
    </row>
  </sheetData>
  <sortState ref="A3:G12">
    <sortCondition ref="C3:C12"/>
  </sortState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F25" sqref="F25"/>
    </sheetView>
  </sheetViews>
  <sheetFormatPr defaultRowHeight="16.5" x14ac:dyDescent="0.3"/>
  <cols>
    <col min="1" max="1" width="15.625" style="1" customWidth="1"/>
    <col min="2" max="7" width="12.625" style="1" customWidth="1"/>
    <col min="8" max="16384" width="9" style="1"/>
  </cols>
  <sheetData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3" t="s">
        <v>9</v>
      </c>
      <c r="B3" s="3" t="s">
        <v>10</v>
      </c>
      <c r="C3" s="3" t="s">
        <v>11</v>
      </c>
      <c r="D3" s="4">
        <v>72691</v>
      </c>
      <c r="E3" s="4">
        <v>26541</v>
      </c>
      <c r="F3" s="4">
        <v>18123</v>
      </c>
      <c r="G3" s="5">
        <v>39118.333333333336</v>
      </c>
    </row>
    <row r="4" spans="1:7" x14ac:dyDescent="0.3">
      <c r="A4" s="3" t="s">
        <v>12</v>
      </c>
      <c r="B4" s="3" t="s">
        <v>13</v>
      </c>
      <c r="C4" s="3" t="s">
        <v>14</v>
      </c>
      <c r="D4" s="4">
        <v>15332</v>
      </c>
      <c r="E4" s="4">
        <v>66145</v>
      </c>
      <c r="F4" s="4">
        <v>42250</v>
      </c>
      <c r="G4" s="5">
        <v>41242.333333333299</v>
      </c>
    </row>
    <row r="5" spans="1:7" x14ac:dyDescent="0.3">
      <c r="A5" s="3" t="s">
        <v>15</v>
      </c>
      <c r="B5" s="3" t="s">
        <v>16</v>
      </c>
      <c r="C5" s="3" t="s">
        <v>11</v>
      </c>
      <c r="D5" s="4">
        <v>152966</v>
      </c>
      <c r="E5" s="4">
        <v>10586</v>
      </c>
      <c r="F5" s="4">
        <v>119406</v>
      </c>
      <c r="G5" s="5">
        <v>94319.333333333328</v>
      </c>
    </row>
    <row r="6" spans="1:7" x14ac:dyDescent="0.3">
      <c r="A6" s="3" t="s">
        <v>17</v>
      </c>
      <c r="B6" s="3" t="s">
        <v>16</v>
      </c>
      <c r="C6" s="3" t="s">
        <v>14</v>
      </c>
      <c r="D6" s="4">
        <v>96695</v>
      </c>
      <c r="E6" s="4">
        <v>132883</v>
      </c>
      <c r="F6" s="4">
        <v>33925</v>
      </c>
      <c r="G6" s="5">
        <v>87834.333333333328</v>
      </c>
    </row>
    <row r="7" spans="1:7" x14ac:dyDescent="0.3">
      <c r="A7" s="3" t="s">
        <v>18</v>
      </c>
      <c r="B7" s="3" t="s">
        <v>13</v>
      </c>
      <c r="C7" s="3" t="s">
        <v>14</v>
      </c>
      <c r="D7" s="4">
        <v>123038</v>
      </c>
      <c r="E7" s="4">
        <v>91645</v>
      </c>
      <c r="F7" s="4">
        <v>131203</v>
      </c>
      <c r="G7" s="5">
        <v>115295.33333333333</v>
      </c>
    </row>
    <row r="8" spans="1:7" x14ac:dyDescent="0.3">
      <c r="A8" s="3" t="s">
        <v>19</v>
      </c>
      <c r="B8" s="3" t="s">
        <v>10</v>
      </c>
      <c r="C8" s="3" t="s">
        <v>20</v>
      </c>
      <c r="D8" s="4">
        <v>54063</v>
      </c>
      <c r="E8" s="4">
        <v>13204</v>
      </c>
      <c r="F8" s="4">
        <v>33718</v>
      </c>
      <c r="G8" s="5">
        <v>33661.666666666664</v>
      </c>
    </row>
    <row r="9" spans="1:7" x14ac:dyDescent="0.3">
      <c r="A9" s="3" t="s">
        <v>21</v>
      </c>
      <c r="B9" s="3" t="s">
        <v>10</v>
      </c>
      <c r="C9" s="3" t="s">
        <v>11</v>
      </c>
      <c r="D9" s="4">
        <v>134995</v>
      </c>
      <c r="E9" s="4">
        <v>142854</v>
      </c>
      <c r="F9" s="4">
        <v>96503</v>
      </c>
      <c r="G9" s="5">
        <v>124784</v>
      </c>
    </row>
    <row r="10" spans="1:7" x14ac:dyDescent="0.3">
      <c r="A10" s="3" t="s">
        <v>22</v>
      </c>
      <c r="B10" s="3" t="s">
        <v>16</v>
      </c>
      <c r="C10" s="3" t="s">
        <v>11</v>
      </c>
      <c r="D10" s="4">
        <v>146440</v>
      </c>
      <c r="E10" s="4">
        <v>46898</v>
      </c>
      <c r="F10" s="4">
        <v>114041</v>
      </c>
      <c r="G10" s="5">
        <v>102459.66666666667</v>
      </c>
    </row>
    <row r="11" spans="1:7" x14ac:dyDescent="0.3">
      <c r="A11" s="3" t="s">
        <v>23</v>
      </c>
      <c r="B11" s="3" t="s">
        <v>13</v>
      </c>
      <c r="C11" s="3" t="s">
        <v>20</v>
      </c>
      <c r="D11" s="4">
        <v>136786</v>
      </c>
      <c r="E11" s="4">
        <v>165736</v>
      </c>
      <c r="F11" s="4">
        <v>46213</v>
      </c>
      <c r="G11" s="5">
        <v>116245</v>
      </c>
    </row>
    <row r="12" spans="1:7" x14ac:dyDescent="0.3">
      <c r="A12" s="3" t="s">
        <v>24</v>
      </c>
      <c r="B12" s="3" t="s">
        <v>10</v>
      </c>
      <c r="C12" s="3" t="s">
        <v>11</v>
      </c>
      <c r="D12" s="4">
        <v>59794</v>
      </c>
      <c r="E12" s="4">
        <v>95651</v>
      </c>
      <c r="F12" s="4">
        <v>29704</v>
      </c>
      <c r="G12" s="5">
        <v>61716.333333333336</v>
      </c>
    </row>
    <row r="14" spans="1:7" x14ac:dyDescent="0.3">
      <c r="A14" s="8" t="s">
        <v>28</v>
      </c>
    </row>
    <row r="15" spans="1:7" x14ac:dyDescent="0.3">
      <c r="A15" s="7" t="b">
        <f>OR(C3="슈가홈",G3&gt;=100000)</f>
        <v>0</v>
      </c>
    </row>
    <row r="18" spans="1:5" x14ac:dyDescent="0.3">
      <c r="A18" s="9" t="s">
        <v>0</v>
      </c>
      <c r="B18" s="9" t="s">
        <v>1</v>
      </c>
      <c r="C18" s="9" t="s">
        <v>3</v>
      </c>
      <c r="D18" s="9" t="s">
        <v>4</v>
      </c>
      <c r="E18" s="9" t="s">
        <v>5</v>
      </c>
    </row>
    <row r="19" spans="1:5" x14ac:dyDescent="0.3">
      <c r="A19" s="10" t="s">
        <v>12</v>
      </c>
      <c r="B19" s="10" t="s">
        <v>13</v>
      </c>
      <c r="C19" s="11">
        <v>15332</v>
      </c>
      <c r="D19" s="11">
        <v>66145</v>
      </c>
      <c r="E19" s="11">
        <v>42250</v>
      </c>
    </row>
    <row r="20" spans="1:5" x14ac:dyDescent="0.3">
      <c r="A20" s="10" t="s">
        <v>17</v>
      </c>
      <c r="B20" s="10" t="s">
        <v>16</v>
      </c>
      <c r="C20" s="11">
        <v>96695</v>
      </c>
      <c r="D20" s="11">
        <v>132883</v>
      </c>
      <c r="E20" s="11">
        <v>33925</v>
      </c>
    </row>
    <row r="21" spans="1:5" x14ac:dyDescent="0.3">
      <c r="A21" s="10" t="s">
        <v>18</v>
      </c>
      <c r="B21" s="10" t="s">
        <v>13</v>
      </c>
      <c r="C21" s="11">
        <v>123038</v>
      </c>
      <c r="D21" s="11">
        <v>91645</v>
      </c>
      <c r="E21" s="11">
        <v>131203</v>
      </c>
    </row>
    <row r="22" spans="1:5" x14ac:dyDescent="0.3">
      <c r="A22" s="10" t="s">
        <v>21</v>
      </c>
      <c r="B22" s="10" t="s">
        <v>10</v>
      </c>
      <c r="C22" s="11">
        <v>134995</v>
      </c>
      <c r="D22" s="11">
        <v>142854</v>
      </c>
      <c r="E22" s="11">
        <v>96503</v>
      </c>
    </row>
    <row r="23" spans="1:5" x14ac:dyDescent="0.3">
      <c r="A23" s="10" t="s">
        <v>22</v>
      </c>
      <c r="B23" s="10" t="s">
        <v>16</v>
      </c>
      <c r="C23" s="11">
        <v>146440</v>
      </c>
      <c r="D23" s="11">
        <v>46898</v>
      </c>
      <c r="E23" s="11">
        <v>114041</v>
      </c>
    </row>
    <row r="24" spans="1:5" x14ac:dyDescent="0.3">
      <c r="A24" s="10" t="s">
        <v>23</v>
      </c>
      <c r="B24" s="10" t="s">
        <v>13</v>
      </c>
      <c r="C24" s="11">
        <v>136786</v>
      </c>
      <c r="D24" s="11">
        <v>165736</v>
      </c>
      <c r="E24" s="11">
        <v>46213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8"/>
  <sheetViews>
    <sheetView showGridLines="0" workbookViewId="0">
      <selection activeCell="G14" sqref="G14"/>
    </sheetView>
  </sheetViews>
  <sheetFormatPr defaultRowHeight="16.5" outlineLevelRow="1" outlineLevelCol="1" x14ac:dyDescent="0.3"/>
  <cols>
    <col min="3" max="3" width="6.875" customWidth="1"/>
    <col min="4" max="6" width="15.625" customWidth="1" outlineLevel="1"/>
  </cols>
  <sheetData>
    <row r="1" spans="2:6" ht="17.25" thickBot="1" x14ac:dyDescent="0.35"/>
    <row r="2" spans="2:6" x14ac:dyDescent="0.3">
      <c r="B2" s="30" t="s">
        <v>44</v>
      </c>
      <c r="C2" s="31"/>
      <c r="D2" s="37"/>
      <c r="E2" s="37"/>
      <c r="F2" s="37"/>
    </row>
    <row r="3" spans="2:6" collapsed="1" x14ac:dyDescent="0.3">
      <c r="B3" s="29"/>
      <c r="C3" s="29"/>
      <c r="D3" s="38" t="s">
        <v>46</v>
      </c>
      <c r="E3" s="38" t="s">
        <v>41</v>
      </c>
      <c r="F3" s="38" t="s">
        <v>43</v>
      </c>
    </row>
    <row r="4" spans="2:6" ht="40.5" hidden="1" outlineLevel="1" x14ac:dyDescent="0.3">
      <c r="B4" s="33"/>
      <c r="C4" s="33"/>
      <c r="D4" s="26"/>
      <c r="E4" s="40" t="s">
        <v>42</v>
      </c>
      <c r="F4" s="40" t="s">
        <v>42</v>
      </c>
    </row>
    <row r="5" spans="2:6" x14ac:dyDescent="0.3">
      <c r="B5" s="34" t="s">
        <v>45</v>
      </c>
      <c r="C5" s="35"/>
      <c r="D5" s="32"/>
      <c r="E5" s="32"/>
      <c r="F5" s="32"/>
    </row>
    <row r="6" spans="2:6" outlineLevel="1" x14ac:dyDescent="0.3">
      <c r="B6" s="33"/>
      <c r="C6" s="33" t="s">
        <v>37</v>
      </c>
      <c r="D6" s="26">
        <v>54063</v>
      </c>
      <c r="E6" s="39">
        <v>55733</v>
      </c>
      <c r="F6" s="39">
        <v>52629</v>
      </c>
    </row>
    <row r="7" spans="2:6" outlineLevel="1" x14ac:dyDescent="0.3">
      <c r="B7" s="33"/>
      <c r="C7" s="33" t="s">
        <v>38</v>
      </c>
      <c r="D7" s="26">
        <v>136786</v>
      </c>
      <c r="E7" s="39">
        <v>138456</v>
      </c>
      <c r="F7" s="39">
        <v>135352</v>
      </c>
    </row>
    <row r="8" spans="2:6" x14ac:dyDescent="0.3">
      <c r="B8" s="34" t="s">
        <v>47</v>
      </c>
      <c r="C8" s="35"/>
      <c r="D8" s="32"/>
      <c r="E8" s="32"/>
      <c r="F8" s="32"/>
    </row>
    <row r="9" spans="2:6" outlineLevel="1" x14ac:dyDescent="0.3">
      <c r="B9" s="33"/>
      <c r="C9" s="33" t="s">
        <v>39</v>
      </c>
      <c r="D9" s="27">
        <v>33661.666666666701</v>
      </c>
      <c r="E9" s="27">
        <v>34218.333333333299</v>
      </c>
      <c r="F9" s="27">
        <v>33183.666666666701</v>
      </c>
    </row>
    <row r="10" spans="2:6" ht="17.25" outlineLevel="1" thickBot="1" x14ac:dyDescent="0.35">
      <c r="B10" s="36"/>
      <c r="C10" s="36" t="s">
        <v>40</v>
      </c>
      <c r="D10" s="28">
        <v>116245</v>
      </c>
      <c r="E10" s="28">
        <v>116801.66666666701</v>
      </c>
      <c r="F10" s="28">
        <v>115767</v>
      </c>
    </row>
    <row r="11" spans="2:6" x14ac:dyDescent="0.3">
      <c r="B11" t="s">
        <v>48</v>
      </c>
    </row>
    <row r="12" spans="2:6" x14ac:dyDescent="0.3">
      <c r="B12" t="s">
        <v>49</v>
      </c>
    </row>
    <row r="13" spans="2:6" x14ac:dyDescent="0.3">
      <c r="B13" t="s">
        <v>50</v>
      </c>
    </row>
    <row r="18" spans="5:6" x14ac:dyDescent="0.3">
      <c r="E18" s="6"/>
      <c r="F18" s="6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5.625" style="6" customWidth="1"/>
    <col min="2" max="7" width="12.625" style="6" customWidth="1"/>
    <col min="8" max="16384" width="9" style="6"/>
  </cols>
  <sheetData>
    <row r="2" spans="1:7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</row>
    <row r="3" spans="1:7" x14ac:dyDescent="0.3">
      <c r="A3" s="10" t="s">
        <v>9</v>
      </c>
      <c r="B3" s="10" t="s">
        <v>10</v>
      </c>
      <c r="C3" s="10" t="s">
        <v>11</v>
      </c>
      <c r="D3" s="11">
        <v>72691</v>
      </c>
      <c r="E3" s="11">
        <v>26541</v>
      </c>
      <c r="F3" s="11">
        <v>18123</v>
      </c>
      <c r="G3" s="12">
        <f>AVERAGE(D3:F3)</f>
        <v>39118.333333333336</v>
      </c>
    </row>
    <row r="4" spans="1:7" x14ac:dyDescent="0.3">
      <c r="A4" s="10" t="s">
        <v>12</v>
      </c>
      <c r="B4" s="10" t="s">
        <v>13</v>
      </c>
      <c r="C4" s="10" t="s">
        <v>14</v>
      </c>
      <c r="D4" s="11">
        <v>15332</v>
      </c>
      <c r="E4" s="11">
        <v>66145</v>
      </c>
      <c r="F4" s="11">
        <v>42250</v>
      </c>
      <c r="G4" s="12">
        <f t="shared" ref="G4:G12" si="0">AVERAGE(D4:F4)</f>
        <v>41242.333333333336</v>
      </c>
    </row>
    <row r="5" spans="1:7" x14ac:dyDescent="0.3">
      <c r="A5" s="10" t="s">
        <v>15</v>
      </c>
      <c r="B5" s="10" t="s">
        <v>16</v>
      </c>
      <c r="C5" s="10" t="s">
        <v>11</v>
      </c>
      <c r="D5" s="11">
        <v>152966</v>
      </c>
      <c r="E5" s="11">
        <v>10586</v>
      </c>
      <c r="F5" s="11">
        <v>119406</v>
      </c>
      <c r="G5" s="12">
        <f t="shared" si="0"/>
        <v>94319.333333333328</v>
      </c>
    </row>
    <row r="6" spans="1:7" x14ac:dyDescent="0.3">
      <c r="A6" s="10" t="s">
        <v>17</v>
      </c>
      <c r="B6" s="10" t="s">
        <v>16</v>
      </c>
      <c r="C6" s="10" t="s">
        <v>14</v>
      </c>
      <c r="D6" s="11">
        <v>96695</v>
      </c>
      <c r="E6" s="11">
        <v>132883</v>
      </c>
      <c r="F6" s="11">
        <v>33925</v>
      </c>
      <c r="G6" s="12">
        <f t="shared" si="0"/>
        <v>87834.333333333328</v>
      </c>
    </row>
    <row r="7" spans="1:7" x14ac:dyDescent="0.3">
      <c r="A7" s="10" t="s">
        <v>18</v>
      </c>
      <c r="B7" s="10" t="s">
        <v>13</v>
      </c>
      <c r="C7" s="10" t="s">
        <v>14</v>
      </c>
      <c r="D7" s="11">
        <v>123038</v>
      </c>
      <c r="E7" s="11">
        <v>91645</v>
      </c>
      <c r="F7" s="11">
        <v>131203</v>
      </c>
      <c r="G7" s="12">
        <f t="shared" si="0"/>
        <v>115295.33333333333</v>
      </c>
    </row>
    <row r="8" spans="1:7" x14ac:dyDescent="0.3">
      <c r="A8" s="10" t="s">
        <v>19</v>
      </c>
      <c r="B8" s="10" t="s">
        <v>10</v>
      </c>
      <c r="C8" s="10" t="s">
        <v>20</v>
      </c>
      <c r="D8" s="11">
        <v>54063</v>
      </c>
      <c r="E8" s="11">
        <v>13204</v>
      </c>
      <c r="F8" s="11">
        <v>33718</v>
      </c>
      <c r="G8" s="12">
        <f t="shared" si="0"/>
        <v>33661.666666666664</v>
      </c>
    </row>
    <row r="9" spans="1:7" x14ac:dyDescent="0.3">
      <c r="A9" s="10" t="s">
        <v>21</v>
      </c>
      <c r="B9" s="10" t="s">
        <v>10</v>
      </c>
      <c r="C9" s="10" t="s">
        <v>11</v>
      </c>
      <c r="D9" s="11">
        <v>134995</v>
      </c>
      <c r="E9" s="11">
        <v>142854</v>
      </c>
      <c r="F9" s="11">
        <v>96503</v>
      </c>
      <c r="G9" s="12">
        <f t="shared" si="0"/>
        <v>124784</v>
      </c>
    </row>
    <row r="10" spans="1:7" x14ac:dyDescent="0.3">
      <c r="A10" s="10" t="s">
        <v>22</v>
      </c>
      <c r="B10" s="10" t="s">
        <v>16</v>
      </c>
      <c r="C10" s="10" t="s">
        <v>11</v>
      </c>
      <c r="D10" s="11">
        <v>146440</v>
      </c>
      <c r="E10" s="11">
        <v>46898</v>
      </c>
      <c r="F10" s="11">
        <v>114041</v>
      </c>
      <c r="G10" s="12">
        <f t="shared" si="0"/>
        <v>102459.66666666667</v>
      </c>
    </row>
    <row r="11" spans="1:7" x14ac:dyDescent="0.3">
      <c r="A11" s="10" t="s">
        <v>23</v>
      </c>
      <c r="B11" s="10" t="s">
        <v>13</v>
      </c>
      <c r="C11" s="10" t="s">
        <v>20</v>
      </c>
      <c r="D11" s="11">
        <v>136786</v>
      </c>
      <c r="E11" s="11">
        <v>165736</v>
      </c>
      <c r="F11" s="11">
        <v>46213</v>
      </c>
      <c r="G11" s="12">
        <f t="shared" si="0"/>
        <v>116245</v>
      </c>
    </row>
    <row r="12" spans="1:7" x14ac:dyDescent="0.3">
      <c r="A12" s="10" t="s">
        <v>24</v>
      </c>
      <c r="B12" s="10" t="s">
        <v>10</v>
      </c>
      <c r="C12" s="10" t="s">
        <v>11</v>
      </c>
      <c r="D12" s="11">
        <v>59794</v>
      </c>
      <c r="E12" s="11">
        <v>95651</v>
      </c>
      <c r="F12" s="11">
        <v>29704</v>
      </c>
      <c r="G12" s="12">
        <f t="shared" si="0"/>
        <v>61716.333333333336</v>
      </c>
    </row>
  </sheetData>
  <scenarios current="1" sqref="G8 G11">
    <scenario name="1월 1670 증가" locked="1" count="2" user="Windows User" comment="만든 사람 Windows User 날짜 2018-04-19">
      <inputCells r="D8" val="55733"/>
      <inputCells r="D11" val="138456"/>
    </scenario>
    <scenario name="1월 1434 감소" locked="1" count="2" user="Windows User" comment="만든 사람 Windows User 날짜 2018-04-19">
      <inputCells r="D8" val="52629"/>
      <inputCells r="D11" val="135352"/>
    </scenario>
  </scenario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workbookViewId="0">
      <selection activeCell="F14" sqref="F14"/>
    </sheetView>
  </sheetViews>
  <sheetFormatPr defaultRowHeight="16.5" x14ac:dyDescent="0.3"/>
  <cols>
    <col min="1" max="1" width="15.125" bestFit="1" customWidth="1"/>
    <col min="2" max="2" width="15.75" customWidth="1"/>
    <col min="3" max="5" width="15.625" customWidth="1"/>
    <col min="6" max="7" width="10.25" bestFit="1" customWidth="1"/>
    <col min="8" max="9" width="10.25" customWidth="1"/>
    <col min="10" max="10" width="10.25" bestFit="1" customWidth="1"/>
    <col min="11" max="13" width="15.125" bestFit="1" customWidth="1"/>
  </cols>
  <sheetData>
    <row r="3" spans="1:5" x14ac:dyDescent="0.3">
      <c r="A3" s="41"/>
      <c r="B3" s="41"/>
      <c r="C3" s="42" t="s">
        <v>2</v>
      </c>
      <c r="D3" s="41"/>
      <c r="E3" s="41"/>
    </row>
    <row r="4" spans="1:5" x14ac:dyDescent="0.3">
      <c r="A4" s="42" t="s">
        <v>1</v>
      </c>
      <c r="B4" s="42" t="s">
        <v>58</v>
      </c>
      <c r="C4" s="43" t="s">
        <v>11</v>
      </c>
      <c r="D4" s="43" t="s">
        <v>14</v>
      </c>
      <c r="E4" s="43" t="s">
        <v>20</v>
      </c>
    </row>
    <row r="5" spans="1:5" x14ac:dyDescent="0.3">
      <c r="A5" s="50" t="s">
        <v>10</v>
      </c>
      <c r="B5" s="43" t="s">
        <v>52</v>
      </c>
      <c r="C5" s="44">
        <v>89160</v>
      </c>
      <c r="D5" s="44" t="s">
        <v>57</v>
      </c>
      <c r="E5" s="44">
        <v>54063</v>
      </c>
    </row>
    <row r="6" spans="1:5" x14ac:dyDescent="0.3">
      <c r="A6" s="51"/>
      <c r="B6" s="43" t="s">
        <v>54</v>
      </c>
      <c r="C6" s="44">
        <v>88348.666666666672</v>
      </c>
      <c r="D6" s="44" t="s">
        <v>57</v>
      </c>
      <c r="E6" s="44">
        <v>13204</v>
      </c>
    </row>
    <row r="7" spans="1:5" x14ac:dyDescent="0.3">
      <c r="A7" s="51"/>
      <c r="B7" s="43" t="s">
        <v>56</v>
      </c>
      <c r="C7" s="44">
        <v>48110</v>
      </c>
      <c r="D7" s="44" t="s">
        <v>57</v>
      </c>
      <c r="E7" s="44">
        <v>33718</v>
      </c>
    </row>
    <row r="8" spans="1:5" x14ac:dyDescent="0.3">
      <c r="A8" s="50" t="s">
        <v>16</v>
      </c>
      <c r="B8" s="43" t="s">
        <v>52</v>
      </c>
      <c r="C8" s="44">
        <v>149703</v>
      </c>
      <c r="D8" s="44">
        <v>96695</v>
      </c>
      <c r="E8" s="44" t="s">
        <v>57</v>
      </c>
    </row>
    <row r="9" spans="1:5" x14ac:dyDescent="0.3">
      <c r="A9" s="51"/>
      <c r="B9" s="43" t="s">
        <v>54</v>
      </c>
      <c r="C9" s="44">
        <v>28742</v>
      </c>
      <c r="D9" s="44">
        <v>132883</v>
      </c>
      <c r="E9" s="44" t="s">
        <v>57</v>
      </c>
    </row>
    <row r="10" spans="1:5" x14ac:dyDescent="0.3">
      <c r="A10" s="51"/>
      <c r="B10" s="43" t="s">
        <v>56</v>
      </c>
      <c r="C10" s="44">
        <v>116723.5</v>
      </c>
      <c r="D10" s="44">
        <v>33925</v>
      </c>
      <c r="E10" s="44" t="s">
        <v>57</v>
      </c>
    </row>
    <row r="11" spans="1:5" x14ac:dyDescent="0.3">
      <c r="A11" s="50" t="s">
        <v>51</v>
      </c>
      <c r="B11" s="51"/>
      <c r="C11" s="44">
        <v>113377.2</v>
      </c>
      <c r="D11" s="44">
        <v>96695</v>
      </c>
      <c r="E11" s="44">
        <v>54063</v>
      </c>
    </row>
    <row r="12" spans="1:5" x14ac:dyDescent="0.3">
      <c r="A12" s="50" t="s">
        <v>53</v>
      </c>
      <c r="B12" s="51"/>
      <c r="C12" s="44">
        <v>64506</v>
      </c>
      <c r="D12" s="44">
        <v>132883</v>
      </c>
      <c r="E12" s="44">
        <v>13204</v>
      </c>
    </row>
    <row r="13" spans="1:5" x14ac:dyDescent="0.3">
      <c r="A13" s="50" t="s">
        <v>55</v>
      </c>
      <c r="B13" s="51"/>
      <c r="C13" s="44">
        <v>75555.399999999994</v>
      </c>
      <c r="D13" s="44">
        <v>33925</v>
      </c>
      <c r="E13" s="44">
        <v>33718</v>
      </c>
    </row>
  </sheetData>
  <mergeCells count="5">
    <mergeCell ref="A13:B13"/>
    <mergeCell ref="A5:A7"/>
    <mergeCell ref="A8:A10"/>
    <mergeCell ref="A11:B11"/>
    <mergeCell ref="A12:B12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5.625" style="6" customWidth="1"/>
    <col min="2" max="7" width="12.625" style="6" customWidth="1"/>
    <col min="8" max="16384" width="9" style="6"/>
  </cols>
  <sheetData>
    <row r="2" spans="1:7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</row>
    <row r="3" spans="1:7" x14ac:dyDescent="0.3">
      <c r="A3" s="10" t="s">
        <v>9</v>
      </c>
      <c r="B3" s="10" t="s">
        <v>10</v>
      </c>
      <c r="C3" s="10" t="s">
        <v>11</v>
      </c>
      <c r="D3" s="11">
        <v>72691</v>
      </c>
      <c r="E3" s="11">
        <v>26541</v>
      </c>
      <c r="F3" s="11">
        <v>18123</v>
      </c>
      <c r="G3" s="12">
        <v>39118.333333333336</v>
      </c>
    </row>
    <row r="4" spans="1:7" x14ac:dyDescent="0.3">
      <c r="A4" s="10" t="s">
        <v>12</v>
      </c>
      <c r="B4" s="10" t="s">
        <v>13</v>
      </c>
      <c r="C4" s="10" t="s">
        <v>14</v>
      </c>
      <c r="D4" s="11">
        <v>15332</v>
      </c>
      <c r="E4" s="11">
        <v>66145</v>
      </c>
      <c r="F4" s="11">
        <v>42250</v>
      </c>
      <c r="G4" s="12">
        <v>41242.333333333299</v>
      </c>
    </row>
    <row r="5" spans="1:7" x14ac:dyDescent="0.3">
      <c r="A5" s="10" t="s">
        <v>15</v>
      </c>
      <c r="B5" s="10" t="s">
        <v>16</v>
      </c>
      <c r="C5" s="10" t="s">
        <v>11</v>
      </c>
      <c r="D5" s="11">
        <v>152966</v>
      </c>
      <c r="E5" s="11">
        <v>10586</v>
      </c>
      <c r="F5" s="11">
        <v>119406</v>
      </c>
      <c r="G5" s="12">
        <v>94319.333333333328</v>
      </c>
    </row>
    <row r="6" spans="1:7" x14ac:dyDescent="0.3">
      <c r="A6" s="10" t="s">
        <v>17</v>
      </c>
      <c r="B6" s="10" t="s">
        <v>16</v>
      </c>
      <c r="C6" s="10" t="s">
        <v>14</v>
      </c>
      <c r="D6" s="11">
        <v>96695</v>
      </c>
      <c r="E6" s="11">
        <v>132883</v>
      </c>
      <c r="F6" s="11">
        <v>33925</v>
      </c>
      <c r="G6" s="12">
        <v>87834.333333333328</v>
      </c>
    </row>
    <row r="7" spans="1:7" x14ac:dyDescent="0.3">
      <c r="A7" s="10" t="s">
        <v>18</v>
      </c>
      <c r="B7" s="10" t="s">
        <v>13</v>
      </c>
      <c r="C7" s="10" t="s">
        <v>14</v>
      </c>
      <c r="D7" s="11">
        <v>123038</v>
      </c>
      <c r="E7" s="11">
        <v>91645</v>
      </c>
      <c r="F7" s="11">
        <v>131203</v>
      </c>
      <c r="G7" s="12">
        <v>115295.33333333333</v>
      </c>
    </row>
    <row r="8" spans="1:7" x14ac:dyDescent="0.3">
      <c r="A8" s="10" t="s">
        <v>19</v>
      </c>
      <c r="B8" s="10" t="s">
        <v>10</v>
      </c>
      <c r="C8" s="10" t="s">
        <v>20</v>
      </c>
      <c r="D8" s="11">
        <v>54063</v>
      </c>
      <c r="E8" s="11">
        <v>13204</v>
      </c>
      <c r="F8" s="11">
        <v>33718</v>
      </c>
      <c r="G8" s="12">
        <v>33661.666666666664</v>
      </c>
    </row>
    <row r="9" spans="1:7" x14ac:dyDescent="0.3">
      <c r="A9" s="10" t="s">
        <v>21</v>
      </c>
      <c r="B9" s="10" t="s">
        <v>10</v>
      </c>
      <c r="C9" s="10" t="s">
        <v>11</v>
      </c>
      <c r="D9" s="11">
        <v>134995</v>
      </c>
      <c r="E9" s="11">
        <v>142854</v>
      </c>
      <c r="F9" s="11">
        <v>96503</v>
      </c>
      <c r="G9" s="12">
        <v>124784</v>
      </c>
    </row>
    <row r="10" spans="1:7" x14ac:dyDescent="0.3">
      <c r="A10" s="10" t="s">
        <v>22</v>
      </c>
      <c r="B10" s="10" t="s">
        <v>16</v>
      </c>
      <c r="C10" s="10" t="s">
        <v>11</v>
      </c>
      <c r="D10" s="11">
        <v>146440</v>
      </c>
      <c r="E10" s="11">
        <v>46898</v>
      </c>
      <c r="F10" s="11">
        <v>114041</v>
      </c>
      <c r="G10" s="12">
        <v>102459.66666666667</v>
      </c>
    </row>
    <row r="11" spans="1:7" x14ac:dyDescent="0.3">
      <c r="A11" s="10" t="s">
        <v>23</v>
      </c>
      <c r="B11" s="10" t="s">
        <v>13</v>
      </c>
      <c r="C11" s="10" t="s">
        <v>20</v>
      </c>
      <c r="D11" s="11">
        <v>136786</v>
      </c>
      <c r="E11" s="11">
        <v>165736</v>
      </c>
      <c r="F11" s="11">
        <v>46213</v>
      </c>
      <c r="G11" s="12">
        <v>116245</v>
      </c>
    </row>
    <row r="12" spans="1:7" x14ac:dyDescent="0.3">
      <c r="A12" s="10" t="s">
        <v>24</v>
      </c>
      <c r="B12" s="10" t="s">
        <v>10</v>
      </c>
      <c r="C12" s="10" t="s">
        <v>11</v>
      </c>
      <c r="D12" s="11">
        <v>59794</v>
      </c>
      <c r="E12" s="11">
        <v>95651</v>
      </c>
      <c r="F12" s="11">
        <v>29704</v>
      </c>
      <c r="G12" s="12">
        <v>61716.333333333336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I28" sqref="I28"/>
    </sheetView>
  </sheetViews>
  <sheetFormatPr defaultRowHeight="16.5" x14ac:dyDescent="0.3"/>
  <cols>
    <col min="1" max="1" width="15.625" style="6" customWidth="1"/>
    <col min="2" max="4" width="12.625" style="6" customWidth="1"/>
    <col min="5" max="16384" width="9" style="6"/>
  </cols>
  <sheetData>
    <row r="2" spans="1:4" x14ac:dyDescent="0.3">
      <c r="A2" s="9" t="s">
        <v>0</v>
      </c>
      <c r="B2" s="9" t="s">
        <v>3</v>
      </c>
      <c r="C2" s="9" t="s">
        <v>4</v>
      </c>
      <c r="D2" s="9" t="s">
        <v>5</v>
      </c>
    </row>
    <row r="3" spans="1:4" x14ac:dyDescent="0.3">
      <c r="A3" s="10" t="s">
        <v>9</v>
      </c>
      <c r="B3" s="11">
        <v>72691</v>
      </c>
      <c r="C3" s="11">
        <v>26541</v>
      </c>
      <c r="D3" s="11">
        <v>18123</v>
      </c>
    </row>
    <row r="4" spans="1:4" x14ac:dyDescent="0.3">
      <c r="A4" s="10" t="s">
        <v>15</v>
      </c>
      <c r="B4" s="11">
        <v>152966</v>
      </c>
      <c r="C4" s="11">
        <v>10586</v>
      </c>
      <c r="D4" s="11">
        <v>119406</v>
      </c>
    </row>
    <row r="5" spans="1:4" x14ac:dyDescent="0.3">
      <c r="A5" s="10" t="s">
        <v>21</v>
      </c>
      <c r="B5" s="11">
        <v>134995</v>
      </c>
      <c r="C5" s="11">
        <v>142854</v>
      </c>
      <c r="D5" s="11">
        <v>96503</v>
      </c>
    </row>
    <row r="6" spans="1:4" x14ac:dyDescent="0.3">
      <c r="A6" s="10" t="s">
        <v>22</v>
      </c>
      <c r="B6" s="11">
        <v>146440</v>
      </c>
      <c r="C6" s="11">
        <v>46898</v>
      </c>
      <c r="D6" s="11">
        <v>114041</v>
      </c>
    </row>
    <row r="7" spans="1:4" x14ac:dyDescent="0.3">
      <c r="A7" s="10" t="s">
        <v>24</v>
      </c>
      <c r="B7" s="11">
        <v>59794</v>
      </c>
      <c r="C7" s="11">
        <v>95651</v>
      </c>
      <c r="D7" s="11">
        <v>29704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판매현황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서희종</cp:lastModifiedBy>
  <dcterms:created xsi:type="dcterms:W3CDTF">2018-04-19T00:35:29Z</dcterms:created>
  <dcterms:modified xsi:type="dcterms:W3CDTF">2018-05-11T05:05:50Z</dcterms:modified>
</cp:coreProperties>
</file>