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780" windowWidth="21720" windowHeight="10920" tabRatio="697"/>
  </bookViews>
  <sheets>
    <sheet name="판매현황" sheetId="23" r:id="rId1"/>
    <sheet name="부분합" sheetId="18" r:id="rId2"/>
    <sheet name="필터" sheetId="19" r:id="rId3"/>
    <sheet name="시나리오 요약" sheetId="28" r:id="rId4"/>
    <sheet name="시나리오" sheetId="20" r:id="rId5"/>
    <sheet name="피벗테이블 정답" sheetId="27" r:id="rId6"/>
    <sheet name="피벗테이블" sheetId="21" r:id="rId7"/>
    <sheet name="차트" sheetId="22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5" i="23" l="1"/>
  <c r="E14" i="23"/>
  <c r="A15" i="19" l="1"/>
  <c r="E13" i="23"/>
  <c r="I4" i="23"/>
  <c r="I5" i="23"/>
  <c r="I6" i="23"/>
  <c r="I7" i="23"/>
  <c r="I8" i="23"/>
  <c r="I9" i="23"/>
  <c r="I10" i="23"/>
  <c r="I11" i="23"/>
  <c r="I12" i="23"/>
  <c r="I3" i="23"/>
  <c r="H3" i="23"/>
  <c r="A17" i="18" l="1"/>
  <c r="A11" i="18"/>
  <c r="A5" i="18"/>
  <c r="A19" i="18" s="1"/>
  <c r="F20" i="18"/>
  <c r="F18" i="18"/>
  <c r="E18" i="18"/>
  <c r="F12" i="18"/>
  <c r="E12" i="18"/>
  <c r="E20" i="18" s="1"/>
  <c r="F6" i="18"/>
  <c r="E6" i="18"/>
  <c r="G4" i="20"/>
  <c r="G5" i="20"/>
  <c r="G6" i="20"/>
  <c r="G7" i="20"/>
  <c r="G8" i="20"/>
  <c r="G9" i="20"/>
  <c r="G10" i="20"/>
  <c r="G11" i="20"/>
  <c r="G12" i="20"/>
  <c r="G3" i="20"/>
  <c r="H10" i="23" l="1"/>
  <c r="H11" i="23"/>
  <c r="H9" i="23"/>
  <c r="H5" i="23"/>
  <c r="H12" i="23"/>
  <c r="H8" i="23"/>
  <c r="H6" i="23"/>
  <c r="H7" i="23"/>
  <c r="H4" i="23"/>
</calcChain>
</file>

<file path=xl/sharedStrings.xml><?xml version="1.0" encoding="utf-8"?>
<sst xmlns="http://schemas.openxmlformats.org/spreadsheetml/2006/main" count="274" uniqueCount="63">
  <si>
    <t>평균</t>
  </si>
  <si>
    <t>순위</t>
  </si>
  <si>
    <t>비고</t>
  </si>
  <si>
    <t>조건</t>
    <phoneticPr fontId="1" type="noConversion"/>
  </si>
  <si>
    <t>전체 평균</t>
  </si>
  <si>
    <t>전체 개수</t>
  </si>
  <si>
    <t>$D$5</t>
  </si>
  <si>
    <t>$D$10</t>
  </si>
  <si>
    <t>$G$5</t>
  </si>
  <si>
    <t>$G$10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</si>
  <si>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</si>
  <si>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</si>
  <si>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</si>
  <si>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</si>
  <si>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</si>
  <si>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</si>
  <si>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</si>
  <si>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값</t>
  </si>
  <si>
    <t>11월</t>
  </si>
  <si>
    <t>12월</t>
  </si>
  <si>
    <t>모델</t>
  </si>
  <si>
    <t>브랜드</t>
  </si>
  <si>
    <t>차종</t>
  </si>
  <si>
    <t>10월</t>
  </si>
  <si>
    <t>뉴5시리즈</t>
  </si>
  <si>
    <t>BMW</t>
  </si>
  <si>
    <t>중형</t>
  </si>
  <si>
    <t>신형E클래스</t>
  </si>
  <si>
    <t>벤츠</t>
  </si>
  <si>
    <t>소형</t>
  </si>
  <si>
    <t>3시리즈</t>
  </si>
  <si>
    <t>올 뉴 ES</t>
  </si>
  <si>
    <t>렉서스</t>
  </si>
  <si>
    <t>디스커버리스포츠</t>
  </si>
  <si>
    <t>랜드로버</t>
  </si>
  <si>
    <t>뉴C클래스</t>
  </si>
  <si>
    <t>익스플로러</t>
  </si>
  <si>
    <t>포드</t>
  </si>
  <si>
    <t>대형</t>
  </si>
  <si>
    <t>뉴캠리</t>
  </si>
  <si>
    <t>토요타</t>
  </si>
  <si>
    <t>뉴S시리즈</t>
  </si>
  <si>
    <t>뉴미니</t>
  </si>
  <si>
    <t>미니</t>
  </si>
  <si>
    <t>'평균'의 최대값-최소값 차이</t>
    <phoneticPr fontId="1" type="noConversion"/>
  </si>
  <si>
    <t>'차종'이 "중형"인 '10월'의 합계</t>
    <phoneticPr fontId="1" type="noConversion"/>
  </si>
  <si>
    <t>'12월' 중 두 번째로 큰 값</t>
    <phoneticPr fontId="1" type="noConversion"/>
  </si>
  <si>
    <t>대형 평균</t>
  </si>
  <si>
    <t>소형 평균</t>
  </si>
  <si>
    <t>중형 평균</t>
  </si>
  <si>
    <t>대형 개수</t>
  </si>
  <si>
    <t>소형 개수</t>
  </si>
  <si>
    <t>중형 개수</t>
  </si>
  <si>
    <t>모델</t>
    <phoneticPr fontId="1" type="noConversion"/>
  </si>
  <si>
    <t>$D$6</t>
  </si>
  <si>
    <t>$G$6</t>
  </si>
  <si>
    <t>10월 220 증가</t>
  </si>
  <si>
    <t>10월 110 감소</t>
  </si>
  <si>
    <t>***</t>
  </si>
  <si>
    <t>평균 : 11월</t>
  </si>
  <si>
    <t>전체 평균 : 11월</t>
  </si>
  <si>
    <t>평균 : 12월</t>
  </si>
  <si>
    <t>전체 평균 : 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</si>
</sst>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&quot;위&quot;"/>
    <numFmt numFmtId="178" formatCode="#,##0_ "/>
    <numFmt numFmtId="179" formatCode="#,##0&quot;대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76" fontId="0" fillId="4" borderId="0" xfId="0" applyNumberForma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백분율" xfId="1" builtinId="5"/>
    <cellStyle name="표준" xfId="0" builtinId="0"/>
  </cellStyles>
  <dxfs count="8">
    <dxf>
      <font>
        <b/>
        <i val="0"/>
        <color rgb="FFC00000"/>
      </font>
    </dxf>
    <dxf>
      <font>
        <b/>
        <i val="0"/>
        <color rgb="FFC00000"/>
      </font>
    </dxf>
    <dxf>
      <alignment horizontal="right" readingOrder="0"/>
    </dxf>
    <dxf>
      <numFmt numFmtId="178" formatCode="#,##0_ "/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itchFamily="17" charset="-127"/>
                <a:ea typeface="궁서체" pitchFamily="17" charset="-127"/>
              </a:defRPr>
            </a:pPr>
            <a:r>
              <a:rPr lang="ko-KR" altLang="en-US" sz="1800" b="0" i="1">
                <a:latin typeface="궁서체" pitchFamily="17" charset="-127"/>
                <a:ea typeface="궁서체" pitchFamily="17" charset="-127"/>
              </a:rPr>
              <a:t>수입자동차 인기모델 판매현황</a:t>
            </a:r>
            <a:endParaRPr lang="ko-KR" sz="1800" b="0" i="1">
              <a:latin typeface="궁서체" pitchFamily="17" charset="-127"/>
              <a:ea typeface="궁서체" pitchFamily="17" charset="-127"/>
            </a:endParaRP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10월</c:v>
                </c:pt>
              </c:strCache>
            </c:strRef>
          </c:tx>
          <c:invertIfNegative val="0"/>
          <c:cat>
            <c:strRef>
              <c:f>차트!$A$3:$A$8</c:f>
              <c:strCache>
                <c:ptCount val="6"/>
                <c:pt idx="0">
                  <c:v>3시리즈</c:v>
                </c:pt>
                <c:pt idx="1">
                  <c:v>뉴5시리즈</c:v>
                </c:pt>
                <c:pt idx="2">
                  <c:v>뉴C클래스</c:v>
                </c:pt>
                <c:pt idx="3">
                  <c:v>뉴캠리</c:v>
                </c:pt>
                <c:pt idx="4">
                  <c:v>신형E클래스</c:v>
                </c:pt>
                <c:pt idx="5">
                  <c:v>올 뉴 ES</c:v>
                </c:pt>
              </c:strCache>
            </c:strRef>
          </c:cat>
          <c:val>
            <c:numRef>
              <c:f>차트!$B$3:$B$8</c:f>
              <c:numCache>
                <c:formatCode>General</c:formatCode>
                <c:ptCount val="6"/>
                <c:pt idx="0">
                  <c:v>937</c:v>
                </c:pt>
                <c:pt idx="1">
                  <c:v>2247</c:v>
                </c:pt>
                <c:pt idx="2">
                  <c:v>675</c:v>
                </c:pt>
                <c:pt idx="3">
                  <c:v>767</c:v>
                </c:pt>
                <c:pt idx="4">
                  <c:v>1317</c:v>
                </c:pt>
                <c:pt idx="5">
                  <c:v>571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11월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차트!$A$3:$A$8</c:f>
              <c:strCache>
                <c:ptCount val="6"/>
                <c:pt idx="0">
                  <c:v>3시리즈</c:v>
                </c:pt>
                <c:pt idx="1">
                  <c:v>뉴5시리즈</c:v>
                </c:pt>
                <c:pt idx="2">
                  <c:v>뉴C클래스</c:v>
                </c:pt>
                <c:pt idx="3">
                  <c:v>뉴캠리</c:v>
                </c:pt>
                <c:pt idx="4">
                  <c:v>신형E클래스</c:v>
                </c:pt>
                <c:pt idx="5">
                  <c:v>올 뉴 ES</c:v>
                </c:pt>
              </c:strCache>
            </c:strRef>
          </c:cat>
          <c:val>
            <c:numRef>
              <c:f>차트!$C$3:$C$8</c:f>
              <c:numCache>
                <c:formatCode>General</c:formatCode>
                <c:ptCount val="6"/>
                <c:pt idx="0">
                  <c:v>1124</c:v>
                </c:pt>
                <c:pt idx="1">
                  <c:v>4087</c:v>
                </c:pt>
                <c:pt idx="2">
                  <c:v>593</c:v>
                </c:pt>
                <c:pt idx="3">
                  <c:v>931</c:v>
                </c:pt>
                <c:pt idx="4">
                  <c:v>2617</c:v>
                </c:pt>
                <c:pt idx="5">
                  <c:v>612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12월</c:v>
                </c:pt>
              </c:strCache>
            </c:strRef>
          </c:tx>
          <c:invertIfNegative val="0"/>
          <c:cat>
            <c:strRef>
              <c:f>차트!$A$3:$A$8</c:f>
              <c:strCache>
                <c:ptCount val="6"/>
                <c:pt idx="0">
                  <c:v>3시리즈</c:v>
                </c:pt>
                <c:pt idx="1">
                  <c:v>뉴5시리즈</c:v>
                </c:pt>
                <c:pt idx="2">
                  <c:v>뉴C클래스</c:v>
                </c:pt>
                <c:pt idx="3">
                  <c:v>뉴캠리</c:v>
                </c:pt>
                <c:pt idx="4">
                  <c:v>신형E클래스</c:v>
                </c:pt>
                <c:pt idx="5">
                  <c:v>올 뉴 ES</c:v>
                </c:pt>
              </c:strCache>
            </c:strRef>
          </c:cat>
          <c:val>
            <c:numRef>
              <c:f>차트!$D$3:$D$8</c:f>
              <c:numCache>
                <c:formatCode>General</c:formatCode>
                <c:ptCount val="6"/>
                <c:pt idx="0">
                  <c:v>1237</c:v>
                </c:pt>
                <c:pt idx="1">
                  <c:v>3796</c:v>
                </c:pt>
                <c:pt idx="2">
                  <c:v>503</c:v>
                </c:pt>
                <c:pt idx="3">
                  <c:v>488</c:v>
                </c:pt>
                <c:pt idx="4">
                  <c:v>1544</c:v>
                </c:pt>
                <c:pt idx="5">
                  <c:v>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54240"/>
        <c:axId val="223113216"/>
      </c:barChart>
      <c:catAx>
        <c:axId val="21215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3113216"/>
        <c:crosses val="autoZero"/>
        <c:auto val="1"/>
        <c:lblAlgn val="ctr"/>
        <c:lblOffset val="100"/>
        <c:noMultiLvlLbl val="0"/>
      </c:catAx>
      <c:valAx>
        <c:axId val="22311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54240"/>
        <c:crosses val="autoZero"/>
        <c:crossBetween val="between"/>
      </c:valAx>
      <c:spPr>
        <a:gradFill flip="none"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08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19050" cmpd="sng">
      <a:solidFill>
        <a:schemeClr val="accent5"/>
      </a:solidFill>
      <a:prstDash val="dash"/>
    </a:ln>
  </c:spPr>
  <c:txPr>
    <a:bodyPr/>
    <a:lstStyle/>
    <a:p>
      <a:pPr>
        <a:defRPr sz="1100">
          <a:latin typeface="돋움체" pitchFamily="49" charset="-127"/>
          <a:ea typeface="돋움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50802</xdr:colOff>
      <xdr:row>0</xdr:row>
      <xdr:rowOff>33868</xdr:rowOff>
    </xdr:from>
    <xdr:to>
      <xdr:col>7</xdr:col>
      <xdr:colOff>698502</xdr:colOff>
      <xdr:row>0</xdr:row>
      <xdr:rowOff>982133</xdr:rowOff>
    </xdr:to>
    <xdr:sp macro="" textlink="">
      <xdr:nvSpPr>
        <xdr:cNvPr id="3" name="오각형 2"/>
        <xdr:cNvSpPr/>
      </xdr:nvSpPr>
      <xdr:spPr>
        <a:xfrm>
          <a:off x="1388535" y="33868"/>
          <a:ext cx="5998634" cy="948265"/>
        </a:xfrm>
        <a:prstGeom prst="homePlate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수입자동차 인기모델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28575</xdr:rowOff>
    </xdr:from>
    <xdr:to>
      <xdr:col>7</xdr:col>
      <xdr:colOff>876300</xdr:colOff>
      <xdr:row>27</xdr:row>
      <xdr:rowOff>171450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오피스위즈,이혜정" refreshedDate="43115.924054282405" createdVersion="4" refreshedVersion="4" minRefreshableVersion="3" recordCount="10">
  <cacheSource type="worksheet">
    <worksheetSource ref="A2:G12" sheet="피벗테이블"/>
  </cacheSource>
  <cacheFields count="7">
    <cacheField name="모델" numFmtId="0">
      <sharedItems count="10">
        <s v="3시리즈"/>
        <s v="뉴5시리즈"/>
        <s v="뉴C클래스"/>
        <s v="뉴S시리즈"/>
        <s v="뉴미니"/>
        <s v="뉴캠리"/>
        <s v="디스커버리스포츠"/>
        <s v="신형E클래스"/>
        <s v="올 뉴 ES"/>
        <s v="익스플로러"/>
      </sharedItems>
    </cacheField>
    <cacheField name="브랜드" numFmtId="0">
      <sharedItems count="7">
        <s v="BMW"/>
        <s v="벤츠"/>
        <s v="미니"/>
        <s v="토요타"/>
        <s v="랜드로버"/>
        <s v="렉서스"/>
        <s v="포드"/>
      </sharedItems>
    </cacheField>
    <cacheField name="차종" numFmtId="0">
      <sharedItems count="3">
        <s v="중형"/>
        <s v="소형"/>
        <s v="대형"/>
      </sharedItems>
    </cacheField>
    <cacheField name="10월" numFmtId="0">
      <sharedItems containsSemiMixedTypes="0" containsString="0" containsNumber="1" containsInteger="1" minValue="329" maxValue="2247"/>
    </cacheField>
    <cacheField name="11월" numFmtId="0">
      <sharedItems containsSemiMixedTypes="0" containsString="0" containsNumber="1" containsInteger="1" minValue="268" maxValue="4087"/>
    </cacheField>
    <cacheField name="12월" numFmtId="0">
      <sharedItems containsSemiMixedTypes="0" containsString="0" containsNumber="1" containsInteger="1" minValue="483" maxValue="3796"/>
    </cacheField>
    <cacheField name="평균" numFmtId="1">
      <sharedItems containsSemiMixedTypes="0" containsString="0" containsNumber="1" minValue="404" maxValue="3376.6666666666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n v="937"/>
    <n v="1124"/>
    <n v="1237"/>
    <n v="1099.3333333333333"/>
  </r>
  <r>
    <x v="1"/>
    <x v="0"/>
    <x v="0"/>
    <n v="2247"/>
    <n v="4087"/>
    <n v="3796"/>
    <n v="3376.6666666666665"/>
  </r>
  <r>
    <x v="2"/>
    <x v="1"/>
    <x v="1"/>
    <n v="675"/>
    <n v="593"/>
    <n v="503"/>
    <n v="590.33333333333337"/>
  </r>
  <r>
    <x v="3"/>
    <x v="1"/>
    <x v="2"/>
    <n v="484"/>
    <n v="606"/>
    <n v="485"/>
    <n v="525"/>
  </r>
  <r>
    <x v="4"/>
    <x v="2"/>
    <x v="1"/>
    <n v="341"/>
    <n v="388"/>
    <n v="483"/>
    <n v="404"/>
  </r>
  <r>
    <x v="5"/>
    <x v="3"/>
    <x v="0"/>
    <n v="767"/>
    <n v="931"/>
    <n v="488"/>
    <n v="728.66666666666663"/>
  </r>
  <r>
    <x v="6"/>
    <x v="4"/>
    <x v="1"/>
    <n v="329"/>
    <n v="268"/>
    <n v="665"/>
    <n v="420.66666666666669"/>
  </r>
  <r>
    <x v="7"/>
    <x v="1"/>
    <x v="1"/>
    <n v="1317"/>
    <n v="2617"/>
    <n v="1544"/>
    <n v="1826"/>
  </r>
  <r>
    <x v="8"/>
    <x v="5"/>
    <x v="0"/>
    <n v="571"/>
    <n v="612"/>
    <n v="725"/>
    <n v="636"/>
  </r>
  <r>
    <x v="9"/>
    <x v="6"/>
    <x v="2"/>
    <n v="457"/>
    <n v="420"/>
    <n v="501"/>
    <n v="459.33333333333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4" firstHeaderRow="1" firstDataRow="2" firstDataCol="2"/>
  <pivotFields count="7">
    <pivotField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howAll="0">
      <items count="8">
        <item x="0"/>
        <item h="1" x="4"/>
        <item x="5"/>
        <item x="2"/>
        <item x="1"/>
        <item h="1" x="3"/>
        <item h="1" x="6"/>
        <item t="default"/>
      </items>
    </pivotField>
    <pivotField axis="axisCol" compact="0" outline="0" showAll="0">
      <items count="4">
        <item x="2"/>
        <item x="1"/>
        <item x="0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numFmtId="1" outline="0" showAll="0"/>
  </pivotFields>
  <rowFields count="2">
    <field x="1"/>
    <field x="-2"/>
  </rowFields>
  <rowItems count="10">
    <i>
      <x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1"/>
    </i>
    <i>
      <x v="2"/>
    </i>
  </colItems>
  <dataFields count="2">
    <dataField name="평균 : 11월" fld="4" subtotal="average" baseField="1" baseItem="2"/>
    <dataField name="평균 : 12월" fld="5" subtotal="average" baseField="1" baseItem="2"/>
  </dataFields>
  <formats count="2">
    <format dxfId="3">
      <pivotArea outline="0" collapsedLevelsAreSubtotals="1" fieldPosition="0"/>
    </format>
    <format dxfId="2">
      <pivotArea outline="0" collapsedLevelsAreSubtotals="1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J16" sqref="J16"/>
    </sheetView>
  </sheetViews>
  <sheetFormatPr defaultColWidth="9" defaultRowHeight="15" customHeight="1" x14ac:dyDescent="0.3"/>
  <cols>
    <col min="1" max="1" width="19.5" style="3" customWidth="1"/>
    <col min="2" max="2" width="11.625" style="3" customWidth="1"/>
    <col min="3" max="3" width="10.375" style="3" bestFit="1" customWidth="1"/>
    <col min="4" max="7" width="11.625" style="3" customWidth="1"/>
    <col min="8" max="8" width="9.625" style="3" customWidth="1"/>
    <col min="9" max="9" width="12.75" style="3" customWidth="1"/>
    <col min="10" max="16384" width="9" style="3"/>
  </cols>
  <sheetData>
    <row r="1" spans="1:9" ht="79.900000000000006" customHeigh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18" customHeight="1" x14ac:dyDescent="0.3">
      <c r="A2" s="34" t="s">
        <v>20</v>
      </c>
      <c r="B2" s="34" t="s">
        <v>21</v>
      </c>
      <c r="C2" s="34" t="s">
        <v>22</v>
      </c>
      <c r="D2" s="34" t="s">
        <v>23</v>
      </c>
      <c r="E2" s="34" t="s">
        <v>18</v>
      </c>
      <c r="F2" s="34" t="s">
        <v>19</v>
      </c>
      <c r="G2" s="34" t="s">
        <v>0</v>
      </c>
      <c r="H2" s="34" t="s">
        <v>1</v>
      </c>
      <c r="I2" s="34" t="s">
        <v>2</v>
      </c>
    </row>
    <row r="3" spans="1:9" ht="18" customHeight="1" x14ac:dyDescent="0.3">
      <c r="A3" s="6" t="s">
        <v>30</v>
      </c>
      <c r="B3" s="6" t="s">
        <v>25</v>
      </c>
      <c r="C3" s="6" t="s">
        <v>26</v>
      </c>
      <c r="D3" s="9">
        <v>937</v>
      </c>
      <c r="E3" s="40">
        <v>1124</v>
      </c>
      <c r="F3" s="40">
        <v>1237</v>
      </c>
      <c r="G3" s="33">
        <v>1099.3333333333333</v>
      </c>
      <c r="H3" s="10">
        <f>RANK(G3,$G$3:$G$12)</f>
        <v>3</v>
      </c>
      <c r="I3" s="6" t="str">
        <f>IF(F3&gt;=1000,"인기모델","")</f>
        <v>인기모델</v>
      </c>
    </row>
    <row r="4" spans="1:9" ht="18" customHeight="1" x14ac:dyDescent="0.3">
      <c r="A4" s="6" t="s">
        <v>24</v>
      </c>
      <c r="B4" s="6" t="s">
        <v>25</v>
      </c>
      <c r="C4" s="6" t="s">
        <v>26</v>
      </c>
      <c r="D4" s="9">
        <v>2247</v>
      </c>
      <c r="E4" s="40">
        <v>4087</v>
      </c>
      <c r="F4" s="40">
        <v>3796</v>
      </c>
      <c r="G4" s="33">
        <v>3376.6666666666665</v>
      </c>
      <c r="H4" s="10">
        <f t="shared" ref="H4:H12" si="0">RANK(G4,$G$3:$G$12)</f>
        <v>1</v>
      </c>
      <c r="I4" s="6" t="str">
        <f t="shared" ref="I4:I12" si="1">IF(F4&gt;=1000,"인기모델","")</f>
        <v>인기모델</v>
      </c>
    </row>
    <row r="5" spans="1:9" ht="18" customHeight="1" x14ac:dyDescent="0.3">
      <c r="A5" s="6" t="s">
        <v>35</v>
      </c>
      <c r="B5" s="6" t="s">
        <v>28</v>
      </c>
      <c r="C5" s="6" t="s">
        <v>29</v>
      </c>
      <c r="D5" s="9">
        <v>675</v>
      </c>
      <c r="E5" s="40">
        <v>593</v>
      </c>
      <c r="F5" s="40">
        <v>503</v>
      </c>
      <c r="G5" s="33">
        <v>590.33333333333337</v>
      </c>
      <c r="H5" s="10">
        <f t="shared" si="0"/>
        <v>6</v>
      </c>
      <c r="I5" s="6" t="str">
        <f t="shared" si="1"/>
        <v/>
      </c>
    </row>
    <row r="6" spans="1:9" ht="18" customHeight="1" x14ac:dyDescent="0.3">
      <c r="A6" s="6" t="s">
        <v>41</v>
      </c>
      <c r="B6" s="6" t="s">
        <v>28</v>
      </c>
      <c r="C6" s="6" t="s">
        <v>38</v>
      </c>
      <c r="D6" s="9">
        <v>484</v>
      </c>
      <c r="E6" s="40">
        <v>606</v>
      </c>
      <c r="F6" s="40">
        <v>485</v>
      </c>
      <c r="G6" s="33">
        <v>525</v>
      </c>
      <c r="H6" s="10">
        <f t="shared" si="0"/>
        <v>7</v>
      </c>
      <c r="I6" s="6" t="str">
        <f t="shared" si="1"/>
        <v/>
      </c>
    </row>
    <row r="7" spans="1:9" ht="18" customHeight="1" x14ac:dyDescent="0.3">
      <c r="A7" s="6" t="s">
        <v>42</v>
      </c>
      <c r="B7" s="6" t="s">
        <v>43</v>
      </c>
      <c r="C7" s="6" t="s">
        <v>29</v>
      </c>
      <c r="D7" s="9">
        <v>341</v>
      </c>
      <c r="E7" s="40">
        <v>388</v>
      </c>
      <c r="F7" s="40">
        <v>483</v>
      </c>
      <c r="G7" s="33">
        <v>404</v>
      </c>
      <c r="H7" s="10">
        <f t="shared" si="0"/>
        <v>10</v>
      </c>
      <c r="I7" s="6" t="str">
        <f t="shared" si="1"/>
        <v/>
      </c>
    </row>
    <row r="8" spans="1:9" ht="18" customHeight="1" x14ac:dyDescent="0.3">
      <c r="A8" s="6" t="s">
        <v>39</v>
      </c>
      <c r="B8" s="6" t="s">
        <v>40</v>
      </c>
      <c r="C8" s="6" t="s">
        <v>26</v>
      </c>
      <c r="D8" s="9">
        <v>767</v>
      </c>
      <c r="E8" s="40">
        <v>931</v>
      </c>
      <c r="F8" s="40">
        <v>488</v>
      </c>
      <c r="G8" s="33">
        <v>728.66666666666663</v>
      </c>
      <c r="H8" s="10">
        <f t="shared" si="0"/>
        <v>4</v>
      </c>
      <c r="I8" s="6" t="str">
        <f t="shared" si="1"/>
        <v/>
      </c>
    </row>
    <row r="9" spans="1:9" ht="18" customHeight="1" x14ac:dyDescent="0.3">
      <c r="A9" s="6" t="s">
        <v>33</v>
      </c>
      <c r="B9" s="6" t="s">
        <v>34</v>
      </c>
      <c r="C9" s="6" t="s">
        <v>29</v>
      </c>
      <c r="D9" s="9">
        <v>329</v>
      </c>
      <c r="E9" s="40">
        <v>268</v>
      </c>
      <c r="F9" s="40">
        <v>665</v>
      </c>
      <c r="G9" s="33">
        <v>420.66666666666669</v>
      </c>
      <c r="H9" s="10">
        <f t="shared" si="0"/>
        <v>9</v>
      </c>
      <c r="I9" s="6" t="str">
        <f t="shared" si="1"/>
        <v/>
      </c>
    </row>
    <row r="10" spans="1:9" ht="18" customHeight="1" x14ac:dyDescent="0.3">
      <c r="A10" s="6" t="s">
        <v>27</v>
      </c>
      <c r="B10" s="6" t="s">
        <v>28</v>
      </c>
      <c r="C10" s="6" t="s">
        <v>29</v>
      </c>
      <c r="D10" s="9">
        <v>1317</v>
      </c>
      <c r="E10" s="40">
        <v>2617</v>
      </c>
      <c r="F10" s="40">
        <v>1544</v>
      </c>
      <c r="G10" s="33">
        <v>1826</v>
      </c>
      <c r="H10" s="10">
        <f t="shared" si="0"/>
        <v>2</v>
      </c>
      <c r="I10" s="6" t="str">
        <f t="shared" si="1"/>
        <v>인기모델</v>
      </c>
    </row>
    <row r="11" spans="1:9" ht="18" customHeight="1" x14ac:dyDescent="0.3">
      <c r="A11" s="6" t="s">
        <v>31</v>
      </c>
      <c r="B11" s="6" t="s">
        <v>32</v>
      </c>
      <c r="C11" s="6" t="s">
        <v>26</v>
      </c>
      <c r="D11" s="9">
        <v>571</v>
      </c>
      <c r="E11" s="40">
        <v>612</v>
      </c>
      <c r="F11" s="40">
        <v>725</v>
      </c>
      <c r="G11" s="33">
        <v>636</v>
      </c>
      <c r="H11" s="10">
        <f t="shared" si="0"/>
        <v>5</v>
      </c>
      <c r="I11" s="6" t="str">
        <f t="shared" si="1"/>
        <v/>
      </c>
    </row>
    <row r="12" spans="1:9" ht="18" customHeight="1" x14ac:dyDescent="0.3">
      <c r="A12" s="6" t="s">
        <v>36</v>
      </c>
      <c r="B12" s="6" t="s">
        <v>37</v>
      </c>
      <c r="C12" s="6" t="s">
        <v>38</v>
      </c>
      <c r="D12" s="9">
        <v>457</v>
      </c>
      <c r="E12" s="40">
        <v>420</v>
      </c>
      <c r="F12" s="40">
        <v>501</v>
      </c>
      <c r="G12" s="33">
        <v>459.33333333333331</v>
      </c>
      <c r="H12" s="10">
        <f t="shared" si="0"/>
        <v>8</v>
      </c>
      <c r="I12" s="6" t="str">
        <f t="shared" si="1"/>
        <v/>
      </c>
    </row>
    <row r="13" spans="1:9" ht="18" customHeight="1" x14ac:dyDescent="0.3">
      <c r="A13" s="44" t="s">
        <v>44</v>
      </c>
      <c r="B13" s="44"/>
      <c r="C13" s="44"/>
      <c r="D13" s="44"/>
      <c r="E13" s="42">
        <f>MAX(G3:G12)-MIN(G3:G12)</f>
        <v>2972.6666666666665</v>
      </c>
      <c r="F13" s="42"/>
      <c r="G13" s="42"/>
      <c r="H13" s="43"/>
      <c r="I13" s="43"/>
    </row>
    <row r="14" spans="1:9" ht="18" customHeight="1" x14ac:dyDescent="0.3">
      <c r="A14" s="44" t="s">
        <v>45</v>
      </c>
      <c r="B14" s="44" t="s">
        <v>45</v>
      </c>
      <c r="C14" s="44" t="s">
        <v>45</v>
      </c>
      <c r="D14" s="44" t="s">
        <v>45</v>
      </c>
      <c r="E14" s="42">
        <f>DSUM(A2:I12,D2,C2:C3)</f>
        <v>4522</v>
      </c>
      <c r="F14" s="42"/>
      <c r="G14" s="42"/>
      <c r="H14" s="43"/>
      <c r="I14" s="43"/>
    </row>
    <row r="15" spans="1:9" ht="18" customHeight="1" x14ac:dyDescent="0.3">
      <c r="A15" s="44" t="s">
        <v>46</v>
      </c>
      <c r="B15" s="44" t="s">
        <v>46</v>
      </c>
      <c r="C15" s="44" t="s">
        <v>46</v>
      </c>
      <c r="D15" s="44" t="s">
        <v>46</v>
      </c>
      <c r="E15" s="42">
        <f>LARGE(F3:F12,2)</f>
        <v>1544</v>
      </c>
      <c r="F15" s="42"/>
      <c r="G15" s="42"/>
      <c r="H15" s="43"/>
      <c r="I15" s="43"/>
    </row>
  </sheetData>
  <sortState ref="A3:I12">
    <sortCondition ref="A8"/>
  </sortState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7" priority="1">
      <formula>$C3="중형"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ColWidth="8.75" defaultRowHeight="15" customHeight="1" outlineLevelRow="3" outlineLevelCol="1" x14ac:dyDescent="0.3"/>
  <cols>
    <col min="1" max="1" width="19.5" style="1" customWidth="1"/>
    <col min="2" max="2" width="11.625" style="1" customWidth="1"/>
    <col min="3" max="3" width="13.75" style="1" customWidth="1"/>
    <col min="4" max="6" width="11.625" style="1" customWidth="1" outlineLevel="1"/>
    <col min="7" max="7" width="11.625" style="1" customWidth="1"/>
    <col min="8" max="16384" width="8.75" style="1"/>
  </cols>
  <sheetData>
    <row r="2" spans="1:7" ht="15" customHeight="1" x14ac:dyDescent="0.3">
      <c r="A2" s="34" t="s">
        <v>20</v>
      </c>
      <c r="B2" s="34" t="s">
        <v>21</v>
      </c>
      <c r="C2" s="34" t="s">
        <v>22</v>
      </c>
      <c r="D2" s="34" t="s">
        <v>23</v>
      </c>
      <c r="E2" s="34" t="s">
        <v>18</v>
      </c>
      <c r="F2" s="34" t="s">
        <v>19</v>
      </c>
      <c r="G2" s="34" t="s">
        <v>0</v>
      </c>
    </row>
    <row r="3" spans="1:7" ht="15" customHeight="1" outlineLevel="3" x14ac:dyDescent="0.3">
      <c r="A3" s="6" t="s">
        <v>41</v>
      </c>
      <c r="B3" s="6" t="s">
        <v>28</v>
      </c>
      <c r="C3" s="6" t="s">
        <v>38</v>
      </c>
      <c r="D3" s="9">
        <v>484</v>
      </c>
      <c r="E3" s="30">
        <v>606</v>
      </c>
      <c r="F3" s="30">
        <v>485</v>
      </c>
      <c r="G3" s="30">
        <v>525</v>
      </c>
    </row>
    <row r="4" spans="1:7" ht="15" customHeight="1" outlineLevel="3" x14ac:dyDescent="0.3">
      <c r="A4" s="6" t="s">
        <v>36</v>
      </c>
      <c r="B4" s="6" t="s">
        <v>37</v>
      </c>
      <c r="C4" s="6" t="s">
        <v>38</v>
      </c>
      <c r="D4" s="9">
        <v>457</v>
      </c>
      <c r="E4" s="30">
        <v>420</v>
      </c>
      <c r="F4" s="30">
        <v>501</v>
      </c>
      <c r="G4" s="30">
        <v>459.33333333333331</v>
      </c>
    </row>
    <row r="5" spans="1:7" ht="15" customHeight="1" outlineLevel="2" x14ac:dyDescent="0.3">
      <c r="A5" s="6">
        <f>SUBTOTAL(3,A3:A4)</f>
        <v>2</v>
      </c>
      <c r="B5" s="6"/>
      <c r="C5" s="11" t="s">
        <v>50</v>
      </c>
      <c r="D5" s="9"/>
      <c r="E5" s="30"/>
      <c r="F5" s="30"/>
      <c r="G5" s="30"/>
    </row>
    <row r="6" spans="1:7" ht="15" customHeight="1" outlineLevel="1" x14ac:dyDescent="0.3">
      <c r="A6" s="6"/>
      <c r="B6" s="6"/>
      <c r="C6" s="11" t="s">
        <v>47</v>
      </c>
      <c r="D6" s="9"/>
      <c r="E6" s="30">
        <f>SUBTOTAL(1,E3:E4)</f>
        <v>513</v>
      </c>
      <c r="F6" s="30">
        <f>SUBTOTAL(1,F3:F4)</f>
        <v>493</v>
      </c>
      <c r="G6" s="30"/>
    </row>
    <row r="7" spans="1:7" ht="15" customHeight="1" outlineLevel="3" x14ac:dyDescent="0.3">
      <c r="A7" s="6" t="s">
        <v>35</v>
      </c>
      <c r="B7" s="6" t="s">
        <v>28</v>
      </c>
      <c r="C7" s="6" t="s">
        <v>29</v>
      </c>
      <c r="D7" s="9">
        <v>675</v>
      </c>
      <c r="E7" s="30">
        <v>593</v>
      </c>
      <c r="F7" s="30">
        <v>503</v>
      </c>
      <c r="G7" s="30">
        <v>590.33333333333337</v>
      </c>
    </row>
    <row r="8" spans="1:7" ht="15" customHeight="1" outlineLevel="3" x14ac:dyDescent="0.3">
      <c r="A8" s="6" t="s">
        <v>42</v>
      </c>
      <c r="B8" s="6" t="s">
        <v>43</v>
      </c>
      <c r="C8" s="6" t="s">
        <v>29</v>
      </c>
      <c r="D8" s="9">
        <v>341</v>
      </c>
      <c r="E8" s="30">
        <v>388</v>
      </c>
      <c r="F8" s="30">
        <v>483</v>
      </c>
      <c r="G8" s="30">
        <v>404</v>
      </c>
    </row>
    <row r="9" spans="1:7" ht="15" customHeight="1" outlineLevel="3" x14ac:dyDescent="0.3">
      <c r="A9" s="6" t="s">
        <v>33</v>
      </c>
      <c r="B9" s="6" t="s">
        <v>34</v>
      </c>
      <c r="C9" s="6" t="s">
        <v>29</v>
      </c>
      <c r="D9" s="9">
        <v>329</v>
      </c>
      <c r="E9" s="30">
        <v>268</v>
      </c>
      <c r="F9" s="30">
        <v>665</v>
      </c>
      <c r="G9" s="30">
        <v>420.66666666666669</v>
      </c>
    </row>
    <row r="10" spans="1:7" ht="15" customHeight="1" outlineLevel="3" x14ac:dyDescent="0.3">
      <c r="A10" s="6" t="s">
        <v>27</v>
      </c>
      <c r="B10" s="6" t="s">
        <v>28</v>
      </c>
      <c r="C10" s="6" t="s">
        <v>29</v>
      </c>
      <c r="D10" s="9">
        <v>1317</v>
      </c>
      <c r="E10" s="30">
        <v>2617</v>
      </c>
      <c r="F10" s="30">
        <v>1544</v>
      </c>
      <c r="G10" s="30">
        <v>1826</v>
      </c>
    </row>
    <row r="11" spans="1:7" ht="15" customHeight="1" outlineLevel="2" x14ac:dyDescent="0.3">
      <c r="A11" s="6">
        <f>SUBTOTAL(3,A7:A10)</f>
        <v>4</v>
      </c>
      <c r="B11" s="6"/>
      <c r="C11" s="11" t="s">
        <v>51</v>
      </c>
      <c r="D11" s="9"/>
      <c r="E11" s="30"/>
      <c r="F11" s="30"/>
      <c r="G11" s="30"/>
    </row>
    <row r="12" spans="1:7" ht="15" customHeight="1" outlineLevel="1" x14ac:dyDescent="0.3">
      <c r="A12" s="6"/>
      <c r="B12" s="6"/>
      <c r="C12" s="11" t="s">
        <v>48</v>
      </c>
      <c r="D12" s="9"/>
      <c r="E12" s="30">
        <f>SUBTOTAL(1,E7:E10)</f>
        <v>966.5</v>
      </c>
      <c r="F12" s="30">
        <f>SUBTOTAL(1,F7:F10)</f>
        <v>798.75</v>
      </c>
      <c r="G12" s="30"/>
    </row>
    <row r="13" spans="1:7" ht="15" customHeight="1" outlineLevel="3" x14ac:dyDescent="0.3">
      <c r="A13" s="6" t="s">
        <v>30</v>
      </c>
      <c r="B13" s="6" t="s">
        <v>25</v>
      </c>
      <c r="C13" s="6" t="s">
        <v>26</v>
      </c>
      <c r="D13" s="9">
        <v>937</v>
      </c>
      <c r="E13" s="30">
        <v>1124</v>
      </c>
      <c r="F13" s="30">
        <v>1237</v>
      </c>
      <c r="G13" s="30">
        <v>1099.3333333333333</v>
      </c>
    </row>
    <row r="14" spans="1:7" ht="15" customHeight="1" outlineLevel="3" x14ac:dyDescent="0.3">
      <c r="A14" s="6" t="s">
        <v>24</v>
      </c>
      <c r="B14" s="6" t="s">
        <v>25</v>
      </c>
      <c r="C14" s="6" t="s">
        <v>26</v>
      </c>
      <c r="D14" s="9">
        <v>2247</v>
      </c>
      <c r="E14" s="30">
        <v>4087</v>
      </c>
      <c r="F14" s="30">
        <v>3796</v>
      </c>
      <c r="G14" s="30">
        <v>3376.6666666666665</v>
      </c>
    </row>
    <row r="15" spans="1:7" ht="15" customHeight="1" outlineLevel="3" x14ac:dyDescent="0.3">
      <c r="A15" s="6" t="s">
        <v>39</v>
      </c>
      <c r="B15" s="6" t="s">
        <v>40</v>
      </c>
      <c r="C15" s="6" t="s">
        <v>26</v>
      </c>
      <c r="D15" s="9">
        <v>767</v>
      </c>
      <c r="E15" s="30">
        <v>931</v>
      </c>
      <c r="F15" s="30">
        <v>488</v>
      </c>
      <c r="G15" s="30">
        <v>728.66666666666663</v>
      </c>
    </row>
    <row r="16" spans="1:7" ht="15" customHeight="1" outlineLevel="3" x14ac:dyDescent="0.3">
      <c r="A16" s="6" t="s">
        <v>31</v>
      </c>
      <c r="B16" s="6" t="s">
        <v>32</v>
      </c>
      <c r="C16" s="6" t="s">
        <v>26</v>
      </c>
      <c r="D16" s="9">
        <v>571</v>
      </c>
      <c r="E16" s="30">
        <v>612</v>
      </c>
      <c r="F16" s="30">
        <v>725</v>
      </c>
      <c r="G16" s="30">
        <v>636</v>
      </c>
    </row>
    <row r="17" spans="1:7" ht="15" customHeight="1" outlineLevel="2" x14ac:dyDescent="0.3">
      <c r="A17" s="12">
        <f>SUBTOTAL(3,A13:A16)</f>
        <v>4</v>
      </c>
      <c r="B17" s="12"/>
      <c r="C17" s="15" t="s">
        <v>52</v>
      </c>
      <c r="D17" s="13"/>
      <c r="E17" s="14"/>
      <c r="F17" s="14"/>
      <c r="G17" s="14"/>
    </row>
    <row r="18" spans="1:7" ht="15" customHeight="1" outlineLevel="1" x14ac:dyDescent="0.3">
      <c r="A18" s="12"/>
      <c r="B18" s="12"/>
      <c r="C18" s="15" t="s">
        <v>49</v>
      </c>
      <c r="D18" s="13"/>
      <c r="E18" s="14">
        <f>SUBTOTAL(1,E13:E16)</f>
        <v>1688.5</v>
      </c>
      <c r="F18" s="14">
        <f>SUBTOTAL(1,F13:F16)</f>
        <v>1561.5</v>
      </c>
      <c r="G18" s="14"/>
    </row>
    <row r="19" spans="1:7" ht="15" customHeight="1" x14ac:dyDescent="0.3">
      <c r="A19" s="12">
        <f>SUBTOTAL(3,A3:A16)</f>
        <v>10</v>
      </c>
      <c r="B19" s="12"/>
      <c r="C19" s="15" t="s">
        <v>5</v>
      </c>
      <c r="D19" s="13"/>
      <c r="E19" s="14"/>
      <c r="F19" s="14"/>
      <c r="G19" s="14"/>
    </row>
    <row r="20" spans="1:7" ht="15" customHeight="1" x14ac:dyDescent="0.3">
      <c r="A20" s="12"/>
      <c r="B20" s="12"/>
      <c r="C20" s="15" t="s">
        <v>4</v>
      </c>
      <c r="D20" s="13"/>
      <c r="E20" s="14">
        <f>SUBTOTAL(1,E3:E16)</f>
        <v>1164.5999999999999</v>
      </c>
      <c r="F20" s="14">
        <f>SUBTOTAL(1,F3:F16)</f>
        <v>1042.7</v>
      </c>
      <c r="G20" s="14"/>
    </row>
  </sheetData>
  <sortState ref="A3:G12">
    <sortCondition ref="C3"/>
  </sortState>
  <phoneticPr fontId="1" type="noConversion"/>
  <conditionalFormatting sqref="A3:G20">
    <cfRule type="expression" dxfId="6" priority="1">
      <formula>$B3="로맨스"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2" sqref="E22"/>
    </sheetView>
  </sheetViews>
  <sheetFormatPr defaultColWidth="9" defaultRowHeight="15" customHeight="1" x14ac:dyDescent="0.3"/>
  <cols>
    <col min="1" max="1" width="19.5" style="1" customWidth="1"/>
    <col min="2" max="2" width="11.625" style="1" customWidth="1"/>
    <col min="3" max="3" width="10.375" style="1" bestFit="1" customWidth="1"/>
    <col min="4" max="7" width="11.62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34" t="s">
        <v>53</v>
      </c>
      <c r="B2" s="34" t="s">
        <v>21</v>
      </c>
      <c r="C2" s="34" t="s">
        <v>22</v>
      </c>
      <c r="D2" s="34" t="s">
        <v>23</v>
      </c>
      <c r="E2" s="34" t="s">
        <v>18</v>
      </c>
      <c r="F2" s="34" t="s">
        <v>19</v>
      </c>
      <c r="G2" s="34" t="s">
        <v>0</v>
      </c>
    </row>
    <row r="3" spans="1:7" ht="15" customHeight="1" x14ac:dyDescent="0.3">
      <c r="A3" s="6" t="s">
        <v>30</v>
      </c>
      <c r="B3" s="6" t="s">
        <v>25</v>
      </c>
      <c r="C3" s="6" t="s">
        <v>26</v>
      </c>
      <c r="D3" s="9">
        <v>937</v>
      </c>
      <c r="E3" s="30">
        <v>1124</v>
      </c>
      <c r="F3" s="30">
        <v>1237</v>
      </c>
      <c r="G3" s="36">
        <v>1099.3333333333333</v>
      </c>
    </row>
    <row r="4" spans="1:7" ht="15" customHeight="1" x14ac:dyDescent="0.3">
      <c r="A4" s="6" t="s">
        <v>24</v>
      </c>
      <c r="B4" s="6" t="s">
        <v>25</v>
      </c>
      <c r="C4" s="6" t="s">
        <v>26</v>
      </c>
      <c r="D4" s="9">
        <v>2247</v>
      </c>
      <c r="E4" s="30">
        <v>4087</v>
      </c>
      <c r="F4" s="30">
        <v>3796</v>
      </c>
      <c r="G4" s="36">
        <v>3376.6666666666665</v>
      </c>
    </row>
    <row r="5" spans="1:7" ht="15" customHeight="1" x14ac:dyDescent="0.3">
      <c r="A5" s="6" t="s">
        <v>35</v>
      </c>
      <c r="B5" s="6" t="s">
        <v>28</v>
      </c>
      <c r="C5" s="6" t="s">
        <v>29</v>
      </c>
      <c r="D5" s="9">
        <v>675</v>
      </c>
      <c r="E5" s="30">
        <v>593</v>
      </c>
      <c r="F5" s="30">
        <v>503</v>
      </c>
      <c r="G5" s="36">
        <v>590.33333333333337</v>
      </c>
    </row>
    <row r="6" spans="1:7" ht="15" customHeight="1" x14ac:dyDescent="0.3">
      <c r="A6" s="6" t="s">
        <v>41</v>
      </c>
      <c r="B6" s="6" t="s">
        <v>28</v>
      </c>
      <c r="C6" s="6" t="s">
        <v>38</v>
      </c>
      <c r="D6" s="9">
        <v>484</v>
      </c>
      <c r="E6" s="30">
        <v>606</v>
      </c>
      <c r="F6" s="30">
        <v>485</v>
      </c>
      <c r="G6" s="36">
        <v>525</v>
      </c>
    </row>
    <row r="7" spans="1:7" ht="15" customHeight="1" x14ac:dyDescent="0.3">
      <c r="A7" s="6" t="s">
        <v>42</v>
      </c>
      <c r="B7" s="6" t="s">
        <v>43</v>
      </c>
      <c r="C7" s="6" t="s">
        <v>29</v>
      </c>
      <c r="D7" s="9">
        <v>341</v>
      </c>
      <c r="E7" s="30">
        <v>388</v>
      </c>
      <c r="F7" s="30">
        <v>483</v>
      </c>
      <c r="G7" s="36">
        <v>404</v>
      </c>
    </row>
    <row r="8" spans="1:7" ht="15" customHeight="1" x14ac:dyDescent="0.3">
      <c r="A8" s="6" t="s">
        <v>39</v>
      </c>
      <c r="B8" s="6" t="s">
        <v>40</v>
      </c>
      <c r="C8" s="6" t="s">
        <v>26</v>
      </c>
      <c r="D8" s="9">
        <v>767</v>
      </c>
      <c r="E8" s="30">
        <v>931</v>
      </c>
      <c r="F8" s="30">
        <v>488</v>
      </c>
      <c r="G8" s="36">
        <v>728.66666666666663</v>
      </c>
    </row>
    <row r="9" spans="1:7" ht="15" customHeight="1" x14ac:dyDescent="0.3">
      <c r="A9" s="6" t="s">
        <v>33</v>
      </c>
      <c r="B9" s="6" t="s">
        <v>34</v>
      </c>
      <c r="C9" s="6" t="s">
        <v>29</v>
      </c>
      <c r="D9" s="9">
        <v>329</v>
      </c>
      <c r="E9" s="30">
        <v>268</v>
      </c>
      <c r="F9" s="30">
        <v>665</v>
      </c>
      <c r="G9" s="36">
        <v>420.66666666666669</v>
      </c>
    </row>
    <row r="10" spans="1:7" ht="15" customHeight="1" x14ac:dyDescent="0.3">
      <c r="A10" s="6" t="s">
        <v>27</v>
      </c>
      <c r="B10" s="6" t="s">
        <v>28</v>
      </c>
      <c r="C10" s="6" t="s">
        <v>29</v>
      </c>
      <c r="D10" s="9">
        <v>1317</v>
      </c>
      <c r="E10" s="30">
        <v>2617</v>
      </c>
      <c r="F10" s="30">
        <v>1544</v>
      </c>
      <c r="G10" s="36">
        <v>1826</v>
      </c>
    </row>
    <row r="11" spans="1:7" ht="15" customHeight="1" x14ac:dyDescent="0.3">
      <c r="A11" s="6" t="s">
        <v>31</v>
      </c>
      <c r="B11" s="6" t="s">
        <v>32</v>
      </c>
      <c r="C11" s="6" t="s">
        <v>26</v>
      </c>
      <c r="D11" s="9">
        <v>571</v>
      </c>
      <c r="E11" s="30">
        <v>612</v>
      </c>
      <c r="F11" s="30">
        <v>725</v>
      </c>
      <c r="G11" s="36">
        <v>636</v>
      </c>
    </row>
    <row r="12" spans="1:7" ht="15" customHeight="1" x14ac:dyDescent="0.3">
      <c r="A12" s="6" t="s">
        <v>36</v>
      </c>
      <c r="B12" s="6" t="s">
        <v>37</v>
      </c>
      <c r="C12" s="6" t="s">
        <v>38</v>
      </c>
      <c r="D12" s="9">
        <v>457</v>
      </c>
      <c r="E12" s="30">
        <v>420</v>
      </c>
      <c r="F12" s="30">
        <v>501</v>
      </c>
      <c r="G12" s="36">
        <v>459.33333333333331</v>
      </c>
    </row>
    <row r="13" spans="1:7" ht="15" customHeight="1" x14ac:dyDescent="0.3">
      <c r="E13" s="4"/>
      <c r="F13" s="4"/>
      <c r="G13" s="4"/>
    </row>
    <row r="14" spans="1:7" ht="15" customHeight="1" x14ac:dyDescent="0.3">
      <c r="A14" s="34" t="s">
        <v>3</v>
      </c>
      <c r="E14" s="4"/>
      <c r="F14" s="4"/>
      <c r="G14" s="4"/>
    </row>
    <row r="15" spans="1:7" ht="15" customHeight="1" x14ac:dyDescent="0.3">
      <c r="A15" s="2" t="b">
        <f>OR(B3="BMW",G3&gt;=1000)</f>
        <v>1</v>
      </c>
      <c r="E15" s="4"/>
      <c r="F15" s="4"/>
      <c r="G15" s="4"/>
    </row>
    <row r="18" spans="1:4" ht="15" customHeight="1" x14ac:dyDescent="0.3">
      <c r="A18" s="34" t="s">
        <v>21</v>
      </c>
      <c r="B18" s="34" t="s">
        <v>22</v>
      </c>
      <c r="C18" s="34" t="s">
        <v>18</v>
      </c>
      <c r="D18" s="34" t="s">
        <v>19</v>
      </c>
    </row>
    <row r="19" spans="1:4" ht="15" customHeight="1" x14ac:dyDescent="0.3">
      <c r="A19" s="6" t="s">
        <v>25</v>
      </c>
      <c r="B19" s="6" t="s">
        <v>26</v>
      </c>
      <c r="C19" s="30">
        <v>1124</v>
      </c>
      <c r="D19" s="30">
        <v>1237</v>
      </c>
    </row>
    <row r="20" spans="1:4" ht="15" customHeight="1" x14ac:dyDescent="0.3">
      <c r="A20" s="6" t="s">
        <v>25</v>
      </c>
      <c r="B20" s="6" t="s">
        <v>26</v>
      </c>
      <c r="C20" s="30">
        <v>4087</v>
      </c>
      <c r="D20" s="30">
        <v>3796</v>
      </c>
    </row>
    <row r="21" spans="1:4" ht="15" customHeight="1" x14ac:dyDescent="0.3">
      <c r="A21" s="6" t="s">
        <v>28</v>
      </c>
      <c r="B21" s="6" t="s">
        <v>29</v>
      </c>
      <c r="C21" s="30">
        <v>2617</v>
      </c>
      <c r="D21" s="30">
        <v>1544</v>
      </c>
    </row>
  </sheetData>
  <phoneticPr fontId="1" type="noConversion"/>
  <conditionalFormatting sqref="A3:G12">
    <cfRule type="expression" dxfId="5" priority="1">
      <formula>$B3="로맨스"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6" width="15.625" customWidth="1" outlineLevel="1"/>
  </cols>
  <sheetData>
    <row r="1" spans="2:6" ht="17.25" thickBot="1" x14ac:dyDescent="0.35"/>
    <row r="2" spans="2:6" x14ac:dyDescent="0.3">
      <c r="B2" s="19" t="s">
        <v>10</v>
      </c>
      <c r="C2" s="20"/>
      <c r="D2" s="26"/>
      <c r="E2" s="26"/>
      <c r="F2" s="26"/>
    </row>
    <row r="3" spans="2:6" collapsed="1" x14ac:dyDescent="0.3">
      <c r="B3" s="18"/>
      <c r="C3" s="18"/>
      <c r="D3" s="27" t="s">
        <v>12</v>
      </c>
      <c r="E3" s="27" t="s">
        <v>56</v>
      </c>
      <c r="F3" s="27" t="s">
        <v>57</v>
      </c>
    </row>
    <row r="4" spans="2:6" hidden="1" outlineLevel="1" x14ac:dyDescent="0.3">
      <c r="B4" s="22"/>
      <c r="C4" s="22"/>
      <c r="D4" s="16"/>
      <c r="E4" s="41"/>
      <c r="F4" s="41"/>
    </row>
    <row r="5" spans="2:6" x14ac:dyDescent="0.3">
      <c r="B5" s="23" t="s">
        <v>11</v>
      </c>
      <c r="C5" s="24"/>
      <c r="D5" s="21"/>
      <c r="E5" s="21"/>
      <c r="F5" s="21"/>
    </row>
    <row r="6" spans="2:6" outlineLevel="1" x14ac:dyDescent="0.3">
      <c r="B6" s="22"/>
      <c r="C6" s="22" t="s">
        <v>6</v>
      </c>
      <c r="D6" s="17">
        <v>675</v>
      </c>
      <c r="E6" s="28">
        <v>895</v>
      </c>
      <c r="F6" s="28">
        <v>565</v>
      </c>
    </row>
    <row r="7" spans="2:6" outlineLevel="1" x14ac:dyDescent="0.3">
      <c r="B7" s="22"/>
      <c r="C7" s="22" t="s">
        <v>54</v>
      </c>
      <c r="D7" s="17">
        <v>484</v>
      </c>
      <c r="E7" s="28">
        <v>704</v>
      </c>
      <c r="F7" s="28">
        <v>374</v>
      </c>
    </row>
    <row r="8" spans="2:6" outlineLevel="1" x14ac:dyDescent="0.3">
      <c r="B8" s="22"/>
      <c r="C8" s="22" t="s">
        <v>7</v>
      </c>
      <c r="D8" s="17">
        <v>1317</v>
      </c>
      <c r="E8" s="28">
        <v>1537</v>
      </c>
      <c r="F8" s="28">
        <v>1207</v>
      </c>
    </row>
    <row r="9" spans="2:6" x14ac:dyDescent="0.3">
      <c r="B9" s="23" t="s">
        <v>13</v>
      </c>
      <c r="C9" s="24"/>
      <c r="D9" s="21"/>
      <c r="E9" s="21"/>
      <c r="F9" s="21"/>
    </row>
    <row r="10" spans="2:6" outlineLevel="1" x14ac:dyDescent="0.3">
      <c r="B10" s="22"/>
      <c r="C10" s="22" t="s">
        <v>8</v>
      </c>
      <c r="D10" s="37">
        <v>590.33333333333303</v>
      </c>
      <c r="E10" s="37">
        <v>663.66666666666697</v>
      </c>
      <c r="F10" s="37">
        <v>553.66666666666697</v>
      </c>
    </row>
    <row r="11" spans="2:6" outlineLevel="1" x14ac:dyDescent="0.3">
      <c r="B11" s="22"/>
      <c r="C11" s="22" t="s">
        <v>55</v>
      </c>
      <c r="D11" s="37">
        <v>525</v>
      </c>
      <c r="E11" s="37">
        <v>598.33333333333303</v>
      </c>
      <c r="F11" s="37">
        <v>488.33333333333297</v>
      </c>
    </row>
    <row r="12" spans="2:6" ht="17.25" outlineLevel="1" thickBot="1" x14ac:dyDescent="0.35">
      <c r="B12" s="25"/>
      <c r="C12" s="25" t="s">
        <v>9</v>
      </c>
      <c r="D12" s="38">
        <v>1826</v>
      </c>
      <c r="E12" s="38">
        <v>1899.3333333333301</v>
      </c>
      <c r="F12" s="38">
        <v>1789.3333333333301</v>
      </c>
    </row>
    <row r="13" spans="2:6" x14ac:dyDescent="0.3">
      <c r="B13" t="s">
        <v>14</v>
      </c>
    </row>
    <row r="14" spans="2:6" x14ac:dyDescent="0.3">
      <c r="B14" t="s">
        <v>15</v>
      </c>
    </row>
    <row r="15" spans="2:6" x14ac:dyDescent="0.3">
      <c r="B15" t="s">
        <v>16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9.5" style="1" customWidth="1"/>
    <col min="2" max="2" width="11.625" style="1" customWidth="1"/>
    <col min="3" max="3" width="10.375" style="1" bestFit="1" customWidth="1"/>
    <col min="4" max="7" width="11.625" style="1" customWidth="1"/>
    <col min="8" max="16384" width="9" style="1"/>
  </cols>
  <sheetData>
    <row r="2" spans="1:7" ht="15" customHeight="1" x14ac:dyDescent="0.3">
      <c r="A2" s="34" t="s">
        <v>20</v>
      </c>
      <c r="B2" s="34" t="s">
        <v>21</v>
      </c>
      <c r="C2" s="34" t="s">
        <v>22</v>
      </c>
      <c r="D2" s="34" t="s">
        <v>23</v>
      </c>
      <c r="E2" s="34" t="s">
        <v>18</v>
      </c>
      <c r="F2" s="34" t="s">
        <v>19</v>
      </c>
      <c r="G2" s="34" t="s">
        <v>0</v>
      </c>
    </row>
    <row r="3" spans="1:7" ht="15" customHeight="1" x14ac:dyDescent="0.3">
      <c r="A3" s="6" t="s">
        <v>30</v>
      </c>
      <c r="B3" s="6" t="s">
        <v>25</v>
      </c>
      <c r="C3" s="6" t="s">
        <v>26</v>
      </c>
      <c r="D3" s="9">
        <v>937</v>
      </c>
      <c r="E3" s="30">
        <v>1124</v>
      </c>
      <c r="F3" s="30">
        <v>1237</v>
      </c>
      <c r="G3" s="36">
        <f>AVERAGE(D3:F3)</f>
        <v>1099.3333333333333</v>
      </c>
    </row>
    <row r="4" spans="1:7" ht="15" customHeight="1" x14ac:dyDescent="0.3">
      <c r="A4" s="6" t="s">
        <v>24</v>
      </c>
      <c r="B4" s="6" t="s">
        <v>25</v>
      </c>
      <c r="C4" s="6" t="s">
        <v>26</v>
      </c>
      <c r="D4" s="9">
        <v>2247</v>
      </c>
      <c r="E4" s="30">
        <v>4087</v>
      </c>
      <c r="F4" s="30">
        <v>3796</v>
      </c>
      <c r="G4" s="36">
        <f t="shared" ref="G4:G12" si="0">AVERAGE(D4:F4)</f>
        <v>3376.6666666666665</v>
      </c>
    </row>
    <row r="5" spans="1:7" ht="15" customHeight="1" x14ac:dyDescent="0.3">
      <c r="A5" s="6" t="s">
        <v>35</v>
      </c>
      <c r="B5" s="6" t="s">
        <v>28</v>
      </c>
      <c r="C5" s="6" t="s">
        <v>29</v>
      </c>
      <c r="D5" s="9">
        <v>675</v>
      </c>
      <c r="E5" s="30">
        <v>593</v>
      </c>
      <c r="F5" s="30">
        <v>503</v>
      </c>
      <c r="G5" s="36">
        <f t="shared" si="0"/>
        <v>590.33333333333337</v>
      </c>
    </row>
    <row r="6" spans="1:7" ht="15" customHeight="1" x14ac:dyDescent="0.3">
      <c r="A6" s="6" t="s">
        <v>41</v>
      </c>
      <c r="B6" s="6" t="s">
        <v>28</v>
      </c>
      <c r="C6" s="6" t="s">
        <v>38</v>
      </c>
      <c r="D6" s="9">
        <v>484</v>
      </c>
      <c r="E6" s="30">
        <v>606</v>
      </c>
      <c r="F6" s="30">
        <v>485</v>
      </c>
      <c r="G6" s="36">
        <f t="shared" si="0"/>
        <v>525</v>
      </c>
    </row>
    <row r="7" spans="1:7" ht="15" customHeight="1" x14ac:dyDescent="0.3">
      <c r="A7" s="6" t="s">
        <v>42</v>
      </c>
      <c r="B7" s="6" t="s">
        <v>43</v>
      </c>
      <c r="C7" s="6" t="s">
        <v>29</v>
      </c>
      <c r="D7" s="9">
        <v>341</v>
      </c>
      <c r="E7" s="30">
        <v>388</v>
      </c>
      <c r="F7" s="30">
        <v>483</v>
      </c>
      <c r="G7" s="36">
        <f t="shared" si="0"/>
        <v>404</v>
      </c>
    </row>
    <row r="8" spans="1:7" ht="15" customHeight="1" x14ac:dyDescent="0.3">
      <c r="A8" s="6" t="s">
        <v>39</v>
      </c>
      <c r="B8" s="6" t="s">
        <v>40</v>
      </c>
      <c r="C8" s="6" t="s">
        <v>26</v>
      </c>
      <c r="D8" s="9">
        <v>767</v>
      </c>
      <c r="E8" s="30">
        <v>931</v>
      </c>
      <c r="F8" s="30">
        <v>488</v>
      </c>
      <c r="G8" s="36">
        <f t="shared" si="0"/>
        <v>728.66666666666663</v>
      </c>
    </row>
    <row r="9" spans="1:7" ht="15" customHeight="1" x14ac:dyDescent="0.3">
      <c r="A9" s="6" t="s">
        <v>33</v>
      </c>
      <c r="B9" s="6" t="s">
        <v>34</v>
      </c>
      <c r="C9" s="6" t="s">
        <v>29</v>
      </c>
      <c r="D9" s="9">
        <v>329</v>
      </c>
      <c r="E9" s="30">
        <v>268</v>
      </c>
      <c r="F9" s="30">
        <v>665</v>
      </c>
      <c r="G9" s="36">
        <f t="shared" si="0"/>
        <v>420.66666666666669</v>
      </c>
    </row>
    <row r="10" spans="1:7" ht="15" customHeight="1" x14ac:dyDescent="0.3">
      <c r="A10" s="6" t="s">
        <v>27</v>
      </c>
      <c r="B10" s="6" t="s">
        <v>28</v>
      </c>
      <c r="C10" s="6" t="s">
        <v>29</v>
      </c>
      <c r="D10" s="9">
        <v>1317</v>
      </c>
      <c r="E10" s="30">
        <v>2617</v>
      </c>
      <c r="F10" s="30">
        <v>1544</v>
      </c>
      <c r="G10" s="36">
        <f t="shared" si="0"/>
        <v>1826</v>
      </c>
    </row>
    <row r="11" spans="1:7" ht="15" customHeight="1" x14ac:dyDescent="0.3">
      <c r="A11" s="6" t="s">
        <v>31</v>
      </c>
      <c r="B11" s="6" t="s">
        <v>32</v>
      </c>
      <c r="C11" s="6" t="s">
        <v>26</v>
      </c>
      <c r="D11" s="9">
        <v>571</v>
      </c>
      <c r="E11" s="30">
        <v>612</v>
      </c>
      <c r="F11" s="30">
        <v>725</v>
      </c>
      <c r="G11" s="36">
        <f t="shared" si="0"/>
        <v>636</v>
      </c>
    </row>
    <row r="12" spans="1:7" ht="15" customHeight="1" x14ac:dyDescent="0.3">
      <c r="A12" s="6" t="s">
        <v>36</v>
      </c>
      <c r="B12" s="6" t="s">
        <v>37</v>
      </c>
      <c r="C12" s="6" t="s">
        <v>38</v>
      </c>
      <c r="D12" s="9">
        <v>457</v>
      </c>
      <c r="E12" s="30">
        <v>420</v>
      </c>
      <c r="F12" s="30">
        <v>501</v>
      </c>
      <c r="G12" s="36">
        <f t="shared" si="0"/>
        <v>459.33333333333331</v>
      </c>
    </row>
  </sheetData>
  <scenarios current="1" sqref="G5:G6 G10">
    <scenario name="10월 220 증가" locked="1" count="3" user="오피스위즈,이혜정">
      <inputCells r="D5" val="895" numFmtId="176"/>
      <inputCells r="D6" val="704" numFmtId="176"/>
      <inputCells r="D10" val="1537" numFmtId="176"/>
    </scenario>
    <scenario name="10월 110 감소" locked="1" count="3" user="오피스위즈,이혜정">
      <inputCells r="D5" val="565" numFmtId="176"/>
      <inputCells r="D6" val="374" numFmtId="176"/>
      <inputCells r="D10" val="1207" numFmtId="176"/>
    </scenario>
  </scenarios>
  <phoneticPr fontId="1" type="noConversion"/>
  <conditionalFormatting sqref="A3:G12">
    <cfRule type="expression" dxfId="4" priority="1">
      <formula>$B3="로맨스"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F15" sqref="F15"/>
    </sheetView>
  </sheetViews>
  <sheetFormatPr defaultRowHeight="16.5" x14ac:dyDescent="0.3"/>
  <cols>
    <col min="1" max="1" width="17.75" customWidth="1"/>
    <col min="2" max="5" width="15.625" customWidth="1"/>
    <col min="6" max="6" width="9.5" customWidth="1"/>
    <col min="7" max="7" width="11.875" customWidth="1"/>
    <col min="8" max="8" width="7.625" customWidth="1"/>
    <col min="9" max="9" width="9.875" customWidth="1"/>
    <col min="10" max="10" width="7.625" customWidth="1"/>
    <col min="11" max="11" width="5.5" customWidth="1"/>
    <col min="12" max="12" width="9.875" customWidth="1"/>
    <col min="13" max="13" width="9.5" customWidth="1"/>
    <col min="14" max="14" width="11.875" customWidth="1"/>
    <col min="15" max="15" width="7.625" customWidth="1"/>
    <col min="16" max="16" width="9.875" customWidth="1"/>
    <col min="17" max="18" width="7.375" customWidth="1"/>
    <col min="19" max="19" width="5.5" customWidth="1"/>
    <col min="20" max="20" width="6.25" customWidth="1"/>
    <col min="21" max="21" width="7.375" customWidth="1"/>
    <col min="22" max="22" width="5.5" customWidth="1"/>
    <col min="23" max="25" width="16.375" bestFit="1" customWidth="1"/>
  </cols>
  <sheetData>
    <row r="3" spans="1:5" x14ac:dyDescent="0.3">
      <c r="A3" s="32"/>
      <c r="B3" s="32"/>
      <c r="C3" s="29" t="s">
        <v>22</v>
      </c>
      <c r="D3" s="32"/>
      <c r="E3" s="32"/>
    </row>
    <row r="4" spans="1:5" x14ac:dyDescent="0.3">
      <c r="A4" s="29" t="s">
        <v>21</v>
      </c>
      <c r="B4" s="29" t="s">
        <v>17</v>
      </c>
      <c r="C4" s="31" t="s">
        <v>38</v>
      </c>
      <c r="D4" s="31" t="s">
        <v>29</v>
      </c>
      <c r="E4" s="31" t="s">
        <v>26</v>
      </c>
    </row>
    <row r="5" spans="1:5" x14ac:dyDescent="0.3">
      <c r="A5" s="45" t="s">
        <v>25</v>
      </c>
      <c r="B5" s="31" t="s">
        <v>59</v>
      </c>
      <c r="C5" s="39" t="s">
        <v>58</v>
      </c>
      <c r="D5" s="39" t="s">
        <v>58</v>
      </c>
      <c r="E5" s="39">
        <v>2605.5</v>
      </c>
    </row>
    <row r="6" spans="1:5" x14ac:dyDescent="0.3">
      <c r="A6" s="46"/>
      <c r="B6" s="31" t="s">
        <v>61</v>
      </c>
      <c r="C6" s="39" t="s">
        <v>58</v>
      </c>
      <c r="D6" s="39" t="s">
        <v>58</v>
      </c>
      <c r="E6" s="39">
        <v>2516.5</v>
      </c>
    </row>
    <row r="7" spans="1:5" x14ac:dyDescent="0.3">
      <c r="A7" s="45" t="s">
        <v>32</v>
      </c>
      <c r="B7" s="31" t="s">
        <v>59</v>
      </c>
      <c r="C7" s="39" t="s">
        <v>58</v>
      </c>
      <c r="D7" s="39" t="s">
        <v>58</v>
      </c>
      <c r="E7" s="39">
        <v>612</v>
      </c>
    </row>
    <row r="8" spans="1:5" x14ac:dyDescent="0.3">
      <c r="A8" s="46"/>
      <c r="B8" s="31" t="s">
        <v>61</v>
      </c>
      <c r="C8" s="39" t="s">
        <v>58</v>
      </c>
      <c r="D8" s="39" t="s">
        <v>58</v>
      </c>
      <c r="E8" s="39">
        <v>725</v>
      </c>
    </row>
    <row r="9" spans="1:5" x14ac:dyDescent="0.3">
      <c r="A9" s="45" t="s">
        <v>43</v>
      </c>
      <c r="B9" s="31" t="s">
        <v>59</v>
      </c>
      <c r="C9" s="39" t="s">
        <v>58</v>
      </c>
      <c r="D9" s="39">
        <v>388</v>
      </c>
      <c r="E9" s="39" t="s">
        <v>58</v>
      </c>
    </row>
    <row r="10" spans="1:5" x14ac:dyDescent="0.3">
      <c r="A10" s="46"/>
      <c r="B10" s="31" t="s">
        <v>61</v>
      </c>
      <c r="C10" s="39" t="s">
        <v>58</v>
      </c>
      <c r="D10" s="39">
        <v>483</v>
      </c>
      <c r="E10" s="39" t="s">
        <v>58</v>
      </c>
    </row>
    <row r="11" spans="1:5" x14ac:dyDescent="0.3">
      <c r="A11" s="45" t="s">
        <v>28</v>
      </c>
      <c r="B11" s="31" t="s">
        <v>59</v>
      </c>
      <c r="C11" s="39">
        <v>606</v>
      </c>
      <c r="D11" s="39">
        <v>1605</v>
      </c>
      <c r="E11" s="39" t="s">
        <v>58</v>
      </c>
    </row>
    <row r="12" spans="1:5" x14ac:dyDescent="0.3">
      <c r="A12" s="46"/>
      <c r="B12" s="31" t="s">
        <v>61</v>
      </c>
      <c r="C12" s="39">
        <v>485</v>
      </c>
      <c r="D12" s="39">
        <v>1023.5</v>
      </c>
      <c r="E12" s="39" t="s">
        <v>58</v>
      </c>
    </row>
    <row r="13" spans="1:5" x14ac:dyDescent="0.3">
      <c r="A13" s="45" t="s">
        <v>60</v>
      </c>
      <c r="B13" s="46"/>
      <c r="C13" s="39">
        <v>606</v>
      </c>
      <c r="D13" s="39">
        <v>1199.3333333333333</v>
      </c>
      <c r="E13" s="39">
        <v>1941</v>
      </c>
    </row>
    <row r="14" spans="1:5" x14ac:dyDescent="0.3">
      <c r="A14" s="45" t="s">
        <v>62</v>
      </c>
      <c r="B14" s="46"/>
      <c r="C14" s="39">
        <v>485</v>
      </c>
      <c r="D14" s="39">
        <v>843.33333333333337</v>
      </c>
      <c r="E14" s="39">
        <v>1919.3333333333333</v>
      </c>
    </row>
  </sheetData>
  <mergeCells count="6">
    <mergeCell ref="A14:B14"/>
    <mergeCell ref="A5:A6"/>
    <mergeCell ref="A7:A8"/>
    <mergeCell ref="A9:A10"/>
    <mergeCell ref="A11:A12"/>
    <mergeCell ref="A13:B13"/>
  </mergeCells>
  <phoneticPr fontId="1" type="noConversion"/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9.5" style="1" customWidth="1"/>
    <col min="2" max="2" width="11.625" style="1" customWidth="1"/>
    <col min="3" max="3" width="10.375" style="1" bestFit="1" customWidth="1"/>
    <col min="4" max="7" width="11.625" style="1" customWidth="1"/>
    <col min="8" max="8" width="11.75" style="1" customWidth="1"/>
    <col min="9" max="9" width="12.75" style="1" customWidth="1"/>
    <col min="10" max="16384" width="9" style="1"/>
  </cols>
  <sheetData>
    <row r="2" spans="1:7" ht="15" customHeight="1" x14ac:dyDescent="0.3">
      <c r="A2" s="34" t="s">
        <v>20</v>
      </c>
      <c r="B2" s="34" t="s">
        <v>21</v>
      </c>
      <c r="C2" s="34" t="s">
        <v>22</v>
      </c>
      <c r="D2" s="34" t="s">
        <v>23</v>
      </c>
      <c r="E2" s="34" t="s">
        <v>18</v>
      </c>
      <c r="F2" s="34" t="s">
        <v>19</v>
      </c>
      <c r="G2" s="34" t="s">
        <v>0</v>
      </c>
    </row>
    <row r="3" spans="1:7" ht="15" customHeight="1" x14ac:dyDescent="0.3">
      <c r="A3" s="6" t="s">
        <v>30</v>
      </c>
      <c r="B3" s="6" t="s">
        <v>25</v>
      </c>
      <c r="C3" s="6" t="s">
        <v>26</v>
      </c>
      <c r="D3" s="7">
        <v>937</v>
      </c>
      <c r="E3" s="8">
        <v>1124</v>
      </c>
      <c r="F3" s="8">
        <v>1237</v>
      </c>
      <c r="G3" s="35">
        <v>1099.3333333333333</v>
      </c>
    </row>
    <row r="4" spans="1:7" ht="15" customHeight="1" x14ac:dyDescent="0.3">
      <c r="A4" s="6" t="s">
        <v>24</v>
      </c>
      <c r="B4" s="6" t="s">
        <v>25</v>
      </c>
      <c r="C4" s="6" t="s">
        <v>26</v>
      </c>
      <c r="D4" s="7">
        <v>2247</v>
      </c>
      <c r="E4" s="8">
        <v>4087</v>
      </c>
      <c r="F4" s="8">
        <v>3796</v>
      </c>
      <c r="G4" s="35">
        <v>3376.6666666666665</v>
      </c>
    </row>
    <row r="5" spans="1:7" ht="15" customHeight="1" x14ac:dyDescent="0.3">
      <c r="A5" s="6" t="s">
        <v>35</v>
      </c>
      <c r="B5" s="6" t="s">
        <v>28</v>
      </c>
      <c r="C5" s="6" t="s">
        <v>29</v>
      </c>
      <c r="D5" s="7">
        <v>675</v>
      </c>
      <c r="E5" s="8">
        <v>593</v>
      </c>
      <c r="F5" s="8">
        <v>503</v>
      </c>
      <c r="G5" s="35">
        <v>590.33333333333337</v>
      </c>
    </row>
    <row r="6" spans="1:7" ht="15" customHeight="1" x14ac:dyDescent="0.3">
      <c r="A6" s="6" t="s">
        <v>41</v>
      </c>
      <c r="B6" s="6" t="s">
        <v>28</v>
      </c>
      <c r="C6" s="6" t="s">
        <v>38</v>
      </c>
      <c r="D6" s="7">
        <v>484</v>
      </c>
      <c r="E6" s="8">
        <v>606</v>
      </c>
      <c r="F6" s="8">
        <v>485</v>
      </c>
      <c r="G6" s="35">
        <v>525</v>
      </c>
    </row>
    <row r="7" spans="1:7" ht="15" customHeight="1" x14ac:dyDescent="0.3">
      <c r="A7" s="6" t="s">
        <v>42</v>
      </c>
      <c r="B7" s="6" t="s">
        <v>43</v>
      </c>
      <c r="C7" s="6" t="s">
        <v>29</v>
      </c>
      <c r="D7" s="7">
        <v>341</v>
      </c>
      <c r="E7" s="8">
        <v>388</v>
      </c>
      <c r="F7" s="8">
        <v>483</v>
      </c>
      <c r="G7" s="35">
        <v>404</v>
      </c>
    </row>
    <row r="8" spans="1:7" ht="15" customHeight="1" x14ac:dyDescent="0.3">
      <c r="A8" s="6" t="s">
        <v>39</v>
      </c>
      <c r="B8" s="6" t="s">
        <v>40</v>
      </c>
      <c r="C8" s="6" t="s">
        <v>26</v>
      </c>
      <c r="D8" s="7">
        <v>767</v>
      </c>
      <c r="E8" s="8">
        <v>931</v>
      </c>
      <c r="F8" s="8">
        <v>488</v>
      </c>
      <c r="G8" s="35">
        <v>728.66666666666663</v>
      </c>
    </row>
    <row r="9" spans="1:7" ht="15" customHeight="1" x14ac:dyDescent="0.3">
      <c r="A9" s="6" t="s">
        <v>33</v>
      </c>
      <c r="B9" s="6" t="s">
        <v>34</v>
      </c>
      <c r="C9" s="6" t="s">
        <v>29</v>
      </c>
      <c r="D9" s="7">
        <v>329</v>
      </c>
      <c r="E9" s="8">
        <v>268</v>
      </c>
      <c r="F9" s="8">
        <v>665</v>
      </c>
      <c r="G9" s="35">
        <v>420.66666666666669</v>
      </c>
    </row>
    <row r="10" spans="1:7" ht="15" customHeight="1" x14ac:dyDescent="0.3">
      <c r="A10" s="6" t="s">
        <v>27</v>
      </c>
      <c r="B10" s="6" t="s">
        <v>28</v>
      </c>
      <c r="C10" s="6" t="s">
        <v>29</v>
      </c>
      <c r="D10" s="7">
        <v>1317</v>
      </c>
      <c r="E10" s="8">
        <v>2617</v>
      </c>
      <c r="F10" s="8">
        <v>1544</v>
      </c>
      <c r="G10" s="35">
        <v>1826</v>
      </c>
    </row>
    <row r="11" spans="1:7" ht="15" customHeight="1" x14ac:dyDescent="0.3">
      <c r="A11" s="6" t="s">
        <v>31</v>
      </c>
      <c r="B11" s="6" t="s">
        <v>32</v>
      </c>
      <c r="C11" s="6" t="s">
        <v>26</v>
      </c>
      <c r="D11" s="7">
        <v>571</v>
      </c>
      <c r="E11" s="8">
        <v>612</v>
      </c>
      <c r="F11" s="8">
        <v>725</v>
      </c>
      <c r="G11" s="35">
        <v>636</v>
      </c>
    </row>
    <row r="12" spans="1:7" ht="15" customHeight="1" x14ac:dyDescent="0.3">
      <c r="A12" s="6" t="s">
        <v>36</v>
      </c>
      <c r="B12" s="6" t="s">
        <v>37</v>
      </c>
      <c r="C12" s="6" t="s">
        <v>38</v>
      </c>
      <c r="D12" s="7">
        <v>457</v>
      </c>
      <c r="E12" s="8">
        <v>420</v>
      </c>
      <c r="F12" s="8">
        <v>501</v>
      </c>
      <c r="G12" s="35">
        <v>459.33333333333331</v>
      </c>
    </row>
  </sheetData>
  <phoneticPr fontId="1" type="noConversion"/>
  <conditionalFormatting sqref="A3:G12">
    <cfRule type="expression" dxfId="1" priority="1">
      <formula>$B3="로맨스"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zoomScaleNormal="100" workbookViewId="0">
      <selection activeCell="I29" sqref="I29"/>
    </sheetView>
  </sheetViews>
  <sheetFormatPr defaultColWidth="9" defaultRowHeight="15" customHeight="1" x14ac:dyDescent="0.3"/>
  <cols>
    <col min="1" max="1" width="19.5" style="1" customWidth="1"/>
    <col min="2" max="2" width="11.625" style="1" customWidth="1"/>
    <col min="3" max="3" width="10.375" style="1" bestFit="1" customWidth="1"/>
    <col min="4" max="7" width="11.625" style="1" customWidth="1"/>
    <col min="8" max="8" width="11.75" style="1" customWidth="1"/>
    <col min="9" max="9" width="12.75" style="1" customWidth="1"/>
    <col min="10" max="16384" width="9" style="1"/>
  </cols>
  <sheetData>
    <row r="2" spans="1:4" ht="15" customHeight="1" x14ac:dyDescent="0.3">
      <c r="A2" s="34" t="s">
        <v>20</v>
      </c>
      <c r="B2" s="34" t="s">
        <v>23</v>
      </c>
      <c r="C2" s="34" t="s">
        <v>18</v>
      </c>
      <c r="D2" s="34" t="s">
        <v>19</v>
      </c>
    </row>
    <row r="3" spans="1:4" ht="15" customHeight="1" x14ac:dyDescent="0.3">
      <c r="A3" s="6" t="s">
        <v>30</v>
      </c>
      <c r="B3" s="7">
        <v>937</v>
      </c>
      <c r="C3" s="8">
        <v>1124</v>
      </c>
      <c r="D3" s="8">
        <v>1237</v>
      </c>
    </row>
    <row r="4" spans="1:4" ht="15" customHeight="1" x14ac:dyDescent="0.3">
      <c r="A4" s="6" t="s">
        <v>24</v>
      </c>
      <c r="B4" s="7">
        <v>2247</v>
      </c>
      <c r="C4" s="8">
        <v>4087</v>
      </c>
      <c r="D4" s="8">
        <v>3796</v>
      </c>
    </row>
    <row r="5" spans="1:4" ht="15" customHeight="1" x14ac:dyDescent="0.3">
      <c r="A5" s="6" t="s">
        <v>35</v>
      </c>
      <c r="B5" s="7">
        <v>675</v>
      </c>
      <c r="C5" s="8">
        <v>593</v>
      </c>
      <c r="D5" s="8">
        <v>503</v>
      </c>
    </row>
    <row r="6" spans="1:4" ht="15" customHeight="1" x14ac:dyDescent="0.3">
      <c r="A6" s="6" t="s">
        <v>39</v>
      </c>
      <c r="B6" s="7">
        <v>767</v>
      </c>
      <c r="C6" s="8">
        <v>931</v>
      </c>
      <c r="D6" s="8">
        <v>488</v>
      </c>
    </row>
    <row r="7" spans="1:4" ht="15" customHeight="1" x14ac:dyDescent="0.3">
      <c r="A7" s="6" t="s">
        <v>27</v>
      </c>
      <c r="B7" s="7">
        <v>1317</v>
      </c>
      <c r="C7" s="8">
        <v>2617</v>
      </c>
      <c r="D7" s="8">
        <v>1544</v>
      </c>
    </row>
    <row r="8" spans="1:4" ht="15" customHeight="1" x14ac:dyDescent="0.3">
      <c r="A8" s="6" t="s">
        <v>31</v>
      </c>
      <c r="B8" s="7">
        <v>571</v>
      </c>
      <c r="C8" s="8">
        <v>612</v>
      </c>
      <c r="D8" s="8">
        <v>725</v>
      </c>
    </row>
  </sheetData>
  <phoneticPr fontId="1" type="noConversion"/>
  <conditionalFormatting sqref="A3:D8">
    <cfRule type="expression" dxfId="0" priority="3">
      <formula>#REF!="로맨스"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2018-05-14T00:36:43Z</dcterms:modified>
</cp:coreProperties>
</file>