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1500" windowWidth="21555" windowHeight="10035" tabRatio="697"/>
  </bookViews>
  <sheets>
    <sheet name="신청현황" sheetId="15" r:id="rId1"/>
    <sheet name="부분합" sheetId="5" r:id="rId2"/>
    <sheet name="필터" sheetId="6" r:id="rId3"/>
    <sheet name="시나리오 요약" sheetId="19" r:id="rId4"/>
    <sheet name="시나리오" sheetId="7" r:id="rId5"/>
    <sheet name="피벗테이블 정답" sheetId="17" r:id="rId6"/>
    <sheet name="피벗테이블" sheetId="8" r:id="rId7"/>
    <sheet name="차트" sheetId="9" r:id="rId8"/>
  </sheets>
  <externalReferences>
    <externalReference r:id="rId9"/>
  </externalReferences>
  <definedNames>
    <definedName name="_xlnm._FilterDatabase" localSheetId="0" hidden="1">신청현황!$A$2:$I$15</definedName>
    <definedName name="_xlnm._FilterDatabase" localSheetId="2" hidden="1">필터!$A$2:$G$12</definedName>
    <definedName name="_xlnm.Criteria" localSheetId="2">필터!$A$14:$A$15</definedName>
    <definedName name="_xlnm.Extract" localSheetId="2">필터!$A$18:$F$18</definedName>
  </definedNames>
  <calcPr calcId="145621"/>
  <pivotCaches>
    <pivotCache cacheId="0" r:id="rId10"/>
  </pivotCaches>
</workbook>
</file>

<file path=xl/calcChain.xml><?xml version="1.0" encoding="utf-8"?>
<calcChain xmlns="http://schemas.openxmlformats.org/spreadsheetml/2006/main">
  <c r="E14" i="15" l="1"/>
  <c r="A15" i="6" l="1"/>
  <c r="E15" i="15"/>
  <c r="E13" i="15"/>
  <c r="I3" i="15"/>
  <c r="H3" i="15"/>
  <c r="G21" i="5" l="1"/>
  <c r="F21" i="5"/>
  <c r="G19" i="5"/>
  <c r="F19" i="5"/>
  <c r="G15" i="5"/>
  <c r="F15" i="5"/>
  <c r="G10" i="5"/>
  <c r="F10" i="5"/>
  <c r="G5" i="5"/>
  <c r="F5" i="5"/>
  <c r="E22" i="5"/>
  <c r="D22" i="5"/>
  <c r="E20" i="5"/>
  <c r="D20" i="5"/>
  <c r="E16" i="5"/>
  <c r="D16" i="5"/>
  <c r="E11" i="5"/>
  <c r="D11" i="5"/>
  <c r="E6" i="5"/>
  <c r="D6" i="5"/>
  <c r="H4" i="15" l="1"/>
  <c r="H5" i="15"/>
  <c r="H6" i="15"/>
  <c r="H7" i="15"/>
  <c r="H8" i="15"/>
  <c r="H9" i="15"/>
  <c r="H10" i="15"/>
  <c r="H11" i="15"/>
  <c r="H12" i="15"/>
  <c r="G12" i="15"/>
  <c r="I12" i="15" s="1"/>
  <c r="G11" i="15"/>
  <c r="I11" i="15" s="1"/>
  <c r="G10" i="15"/>
  <c r="I10" i="15" s="1"/>
  <c r="G9" i="15"/>
  <c r="I9" i="15" s="1"/>
  <c r="G8" i="15"/>
  <c r="I8" i="15" s="1"/>
  <c r="G7" i="15"/>
  <c r="I7" i="15" s="1"/>
  <c r="G6" i="15"/>
  <c r="I6" i="15" s="1"/>
  <c r="G5" i="15"/>
  <c r="I5" i="15" s="1"/>
  <c r="G4" i="15"/>
  <c r="I4" i="15" s="1"/>
  <c r="G3" i="15"/>
  <c r="G3" i="7" l="1"/>
  <c r="G4" i="7"/>
  <c r="G5" i="7"/>
  <c r="G6" i="7"/>
  <c r="G7" i="7"/>
  <c r="G8" i="7"/>
  <c r="G9" i="7"/>
  <c r="G10" i="7"/>
  <c r="G11" i="7"/>
  <c r="G12" i="7"/>
</calcChain>
</file>

<file path=xl/sharedStrings.xml><?xml version="1.0" encoding="utf-8"?>
<sst xmlns="http://schemas.openxmlformats.org/spreadsheetml/2006/main" count="265" uniqueCount="93">
  <si>
    <t>조건</t>
    <phoneticPr fontId="1" type="noConversion"/>
  </si>
  <si>
    <t>평균</t>
  </si>
  <si>
    <t>사용구분</t>
  </si>
  <si>
    <t>제품명</t>
    <phoneticPr fontId="1" type="noConversion"/>
  </si>
  <si>
    <t>사용구분</t>
    <phoneticPr fontId="1" type="noConversion"/>
  </si>
  <si>
    <t>신청부서</t>
    <phoneticPr fontId="1" type="noConversion"/>
  </si>
  <si>
    <t>2015년</t>
    <phoneticPr fontId="1" type="noConversion"/>
  </si>
  <si>
    <t>2016년</t>
    <phoneticPr fontId="1" type="noConversion"/>
  </si>
  <si>
    <t>2017년</t>
    <phoneticPr fontId="1" type="noConversion"/>
  </si>
  <si>
    <t>순위</t>
    <phoneticPr fontId="2" type="noConversion"/>
  </si>
  <si>
    <t>비고</t>
    <phoneticPr fontId="2" type="noConversion"/>
  </si>
  <si>
    <t>투명테이프</t>
    <phoneticPr fontId="1" type="noConversion"/>
  </si>
  <si>
    <t>소모품</t>
    <phoneticPr fontId="1" type="noConversion"/>
  </si>
  <si>
    <t>일반용지</t>
    <phoneticPr fontId="1" type="noConversion"/>
  </si>
  <si>
    <t>종이류</t>
    <phoneticPr fontId="1" type="noConversion"/>
  </si>
  <si>
    <t>일반클립</t>
    <phoneticPr fontId="1" type="noConversion"/>
  </si>
  <si>
    <t>견출지</t>
    <phoneticPr fontId="1" type="noConversion"/>
  </si>
  <si>
    <t>라벨류</t>
    <phoneticPr fontId="1" type="noConversion"/>
  </si>
  <si>
    <t>사무용 가위</t>
    <phoneticPr fontId="1" type="noConversion"/>
  </si>
  <si>
    <t>칼라파일</t>
    <phoneticPr fontId="1" type="noConversion"/>
  </si>
  <si>
    <t>파일철</t>
    <phoneticPr fontId="1" type="noConversion"/>
  </si>
  <si>
    <t>주소라벨</t>
    <phoneticPr fontId="1" type="noConversion"/>
  </si>
  <si>
    <t>고급용지</t>
    <phoneticPr fontId="1" type="noConversion"/>
  </si>
  <si>
    <t>수정테이프</t>
    <phoneticPr fontId="1" type="noConversion"/>
  </si>
  <si>
    <t>투명홀더</t>
    <phoneticPr fontId="1" type="noConversion"/>
  </si>
  <si>
    <t>제품명</t>
  </si>
  <si>
    <t>신청부서</t>
  </si>
  <si>
    <t>2015년</t>
  </si>
  <si>
    <t>2016년</t>
  </si>
  <si>
    <t>2017년</t>
  </si>
  <si>
    <t>투명테이프</t>
  </si>
  <si>
    <t>소모품</t>
  </si>
  <si>
    <t>구매팀</t>
  </si>
  <si>
    <t>일반용지</t>
  </si>
  <si>
    <t>종이류</t>
  </si>
  <si>
    <t>영업팀</t>
  </si>
  <si>
    <t>일반클립</t>
  </si>
  <si>
    <t>총무팀</t>
  </si>
  <si>
    <t>견출지</t>
  </si>
  <si>
    <t>라벨류</t>
  </si>
  <si>
    <t>회계팀</t>
  </si>
  <si>
    <t>사무용 가위</t>
  </si>
  <si>
    <t>칼라파일</t>
  </si>
  <si>
    <t>파일철</t>
  </si>
  <si>
    <t>주소라벨</t>
  </si>
  <si>
    <t>고급용지</t>
  </si>
  <si>
    <t>수정테이프</t>
  </si>
  <si>
    <t>투명홀더</t>
  </si>
  <si>
    <t>구매팀 평균</t>
  </si>
  <si>
    <t>영업팀 평균</t>
  </si>
  <si>
    <t>총무팀 평균</t>
  </si>
  <si>
    <t>회계팀 평균</t>
  </si>
  <si>
    <t>전체 평균</t>
  </si>
  <si>
    <t>구매팀 최대값</t>
  </si>
  <si>
    <t>영업팀 최대값</t>
  </si>
  <si>
    <t>총무팀 최대값</t>
  </si>
  <si>
    <t>회계팀 최대값</t>
  </si>
  <si>
    <t>전체 최대값</t>
  </si>
  <si>
    <t>$F$3</t>
  </si>
  <si>
    <t>$F$5</t>
  </si>
  <si>
    <t>$F$7</t>
  </si>
  <si>
    <t>$F$11</t>
  </si>
  <si>
    <t>$G$3</t>
  </si>
  <si>
    <t>$G$5</t>
  </si>
  <si>
    <t>$G$7</t>
  </si>
  <si>
    <t>$G$11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</si>
  <si>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</si>
  <si>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</si>
  <si>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</si>
  <si>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</si>
  <si>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</si>
  <si>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</si>
  <si>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</si>
  <si>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평균 : 2015년</t>
  </si>
  <si>
    <t>전체 평균 : 2015년</t>
  </si>
  <si>
    <t>평균 : 2016년</t>
  </si>
  <si>
    <t>전체 평균 : 2016년</t>
  </si>
  <si>
    <t>평균 : 2017년</t>
  </si>
  <si>
    <t>전체 평균 : 2017년</t>
  </si>
  <si>
    <t>***</t>
  </si>
  <si>
    <t>값</t>
  </si>
  <si>
    <t>'사용구분'이 "소모품"인 '2017'의 평균</t>
    <phoneticPr fontId="1" type="noConversion"/>
  </si>
  <si>
    <t>구매팀</t>
    <phoneticPr fontId="1" type="noConversion"/>
  </si>
  <si>
    <t>영업팀</t>
    <phoneticPr fontId="1" type="noConversion"/>
  </si>
  <si>
    <t>총무팀</t>
    <phoneticPr fontId="1" type="noConversion"/>
  </si>
  <si>
    <t>회계팀</t>
    <phoneticPr fontId="1" type="noConversion"/>
  </si>
  <si>
    <t>영업팀</t>
    <phoneticPr fontId="1" type="noConversion"/>
  </si>
  <si>
    <t>구매팀</t>
    <phoneticPr fontId="1" type="noConversion"/>
  </si>
  <si>
    <t>2017년 257 증가</t>
  </si>
  <si>
    <t>만든 사람 자격검정팀 날짜 2018-01-12</t>
  </si>
  <si>
    <t>2017년 178 감소</t>
  </si>
  <si>
    <t>'2016년' 중 두 번째로 큰 값</t>
    <phoneticPr fontId="1" type="noConversion"/>
  </si>
  <si>
    <t>'평균'의 최대값-최소값 차이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</si>
</sst>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);[Red]\(#,##0\)"/>
    <numFmt numFmtId="178" formatCode="#,##0.0_ "/>
    <numFmt numFmtId="179" formatCode="##,##0"/>
    <numFmt numFmtId="180" formatCode="#,##0&quot;SET&quot;"/>
    <numFmt numFmtId="181" formatCode="#&quot;위&quot;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0" xfId="0" applyNumberFormat="1" applyFont="1" applyBorder="1">
      <alignment vertical="center"/>
    </xf>
    <xf numFmtId="0" fontId="3" fillId="0" borderId="0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right" vertical="center"/>
    </xf>
    <xf numFmtId="179" fontId="3" fillId="0" borderId="0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81" fontId="3" fillId="0" borderId="1" xfId="0" applyNumberFormat="1" applyFont="1" applyBorder="1" applyAlignment="1">
      <alignment horizontal="center" vertical="center"/>
    </xf>
    <xf numFmtId="180" fontId="3" fillId="0" borderId="3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백분율" xfId="1" builtinId="5"/>
    <cellStyle name="표준" xfId="0" builtinId="0"/>
  </cellStyles>
  <dxfs count="3">
    <dxf>
      <alignment horizontal="right" readingOrder="0"/>
    </dxf>
    <dxf>
      <numFmt numFmtId="178" formatCode="#,##0.0_ "/>
    </dxf>
    <dxf>
      <font>
        <b/>
        <i/>
        <color theme="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1600" b="0" i="1">
                <a:latin typeface="궁서체" panose="02030609000101010101" pitchFamily="17" charset="-127"/>
                <a:ea typeface="궁서체" panose="02030609000101010101" pitchFamily="17" charset="-127"/>
              </a:rPr>
              <a:t>사무용품 신청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[1]차트!$B$2</c:f>
              <c:strCache>
                <c:ptCount val="1"/>
                <c:pt idx="0">
                  <c:v>2015년</c:v>
                </c:pt>
              </c:strCache>
            </c:strRef>
          </c:tx>
          <c:invertIfNegative val="0"/>
          <c:cat>
            <c:strRef>
              <c:f>[1]차트!$A$3:$A$9</c:f>
              <c:strCache>
                <c:ptCount val="7"/>
                <c:pt idx="0">
                  <c:v>투명테이프</c:v>
                </c:pt>
                <c:pt idx="1">
                  <c:v>일반용지</c:v>
                </c:pt>
                <c:pt idx="2">
                  <c:v>일반클립</c:v>
                </c:pt>
                <c:pt idx="3">
                  <c:v>견출지</c:v>
                </c:pt>
                <c:pt idx="4">
                  <c:v>사무용 가위</c:v>
                </c:pt>
                <c:pt idx="5">
                  <c:v>칼라파일</c:v>
                </c:pt>
                <c:pt idx="6">
                  <c:v>주소라벨</c:v>
                </c:pt>
              </c:strCache>
            </c:strRef>
          </c:cat>
          <c:val>
            <c:numRef>
              <c:f>[1]차트!$B$3:$B$9</c:f>
              <c:numCache>
                <c:formatCode>General</c:formatCode>
                <c:ptCount val="7"/>
                <c:pt idx="0">
                  <c:v>1250</c:v>
                </c:pt>
                <c:pt idx="1">
                  <c:v>2530</c:v>
                </c:pt>
                <c:pt idx="2">
                  <c:v>1160</c:v>
                </c:pt>
                <c:pt idx="3">
                  <c:v>1280</c:v>
                </c:pt>
                <c:pt idx="4">
                  <c:v>1050</c:v>
                </c:pt>
                <c:pt idx="5">
                  <c:v>1360</c:v>
                </c:pt>
                <c:pt idx="6">
                  <c:v>1730</c:v>
                </c:pt>
              </c:numCache>
            </c:numRef>
          </c:val>
        </c:ser>
        <c:ser>
          <c:idx val="1"/>
          <c:order val="1"/>
          <c:tx>
            <c:strRef>
              <c:f>[1]차트!$C$2</c:f>
              <c:strCache>
                <c:ptCount val="1"/>
                <c:pt idx="0">
                  <c:v>2016년</c:v>
                </c:pt>
              </c:strCache>
            </c:strRef>
          </c:tx>
          <c:invertIfNegative val="0"/>
          <c:cat>
            <c:strRef>
              <c:f>[1]차트!$A$3:$A$9</c:f>
              <c:strCache>
                <c:ptCount val="7"/>
                <c:pt idx="0">
                  <c:v>투명테이프</c:v>
                </c:pt>
                <c:pt idx="1">
                  <c:v>일반용지</c:v>
                </c:pt>
                <c:pt idx="2">
                  <c:v>일반클립</c:v>
                </c:pt>
                <c:pt idx="3">
                  <c:v>견출지</c:v>
                </c:pt>
                <c:pt idx="4">
                  <c:v>사무용 가위</c:v>
                </c:pt>
                <c:pt idx="5">
                  <c:v>칼라파일</c:v>
                </c:pt>
                <c:pt idx="6">
                  <c:v>주소라벨</c:v>
                </c:pt>
              </c:strCache>
            </c:strRef>
          </c:cat>
          <c:val>
            <c:numRef>
              <c:f>[1]차트!$C$3:$C$9</c:f>
              <c:numCache>
                <c:formatCode>General</c:formatCode>
                <c:ptCount val="7"/>
                <c:pt idx="0">
                  <c:v>1260</c:v>
                </c:pt>
                <c:pt idx="1">
                  <c:v>2780</c:v>
                </c:pt>
                <c:pt idx="2">
                  <c:v>1560</c:v>
                </c:pt>
                <c:pt idx="3">
                  <c:v>1350</c:v>
                </c:pt>
                <c:pt idx="4">
                  <c:v>1030</c:v>
                </c:pt>
                <c:pt idx="5">
                  <c:v>1390</c:v>
                </c:pt>
                <c:pt idx="6">
                  <c:v>1960</c:v>
                </c:pt>
              </c:numCache>
            </c:numRef>
          </c:val>
        </c:ser>
        <c:ser>
          <c:idx val="2"/>
          <c:order val="2"/>
          <c:tx>
            <c:strRef>
              <c:f>[1]차트!$D$2</c:f>
              <c:strCache>
                <c:ptCount val="1"/>
                <c:pt idx="0">
                  <c:v>2017년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[1]차트!$A$3:$A$9</c:f>
              <c:strCache>
                <c:ptCount val="7"/>
                <c:pt idx="0">
                  <c:v>투명테이프</c:v>
                </c:pt>
                <c:pt idx="1">
                  <c:v>일반용지</c:v>
                </c:pt>
                <c:pt idx="2">
                  <c:v>일반클립</c:v>
                </c:pt>
                <c:pt idx="3">
                  <c:v>견출지</c:v>
                </c:pt>
                <c:pt idx="4">
                  <c:v>사무용 가위</c:v>
                </c:pt>
                <c:pt idx="5">
                  <c:v>칼라파일</c:v>
                </c:pt>
                <c:pt idx="6">
                  <c:v>주소라벨</c:v>
                </c:pt>
              </c:strCache>
            </c:strRef>
          </c:cat>
          <c:val>
            <c:numRef>
              <c:f>[1]차트!$D$3:$D$9</c:f>
              <c:numCache>
                <c:formatCode>General</c:formatCode>
                <c:ptCount val="7"/>
                <c:pt idx="0">
                  <c:v>1230</c:v>
                </c:pt>
                <c:pt idx="1">
                  <c:v>2610</c:v>
                </c:pt>
                <c:pt idx="2">
                  <c:v>1870</c:v>
                </c:pt>
                <c:pt idx="3">
                  <c:v>1520</c:v>
                </c:pt>
                <c:pt idx="4">
                  <c:v>1190</c:v>
                </c:pt>
                <c:pt idx="5">
                  <c:v>1410</c:v>
                </c:pt>
                <c:pt idx="6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908992"/>
        <c:axId val="351910528"/>
      </c:barChart>
      <c:catAx>
        <c:axId val="35190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351910528"/>
        <c:crosses val="autoZero"/>
        <c:auto val="1"/>
        <c:lblAlgn val="ctr"/>
        <c:lblOffset val="100"/>
        <c:noMultiLvlLbl val="0"/>
      </c:catAx>
      <c:valAx>
        <c:axId val="35191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1908992"/>
        <c:crosses val="autoZero"/>
        <c:crossBetween val="between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25400" cmpd="sng">
      <a:solidFill>
        <a:srgbClr val="00B050"/>
      </a:solidFill>
      <a:prstDash val="sysDash"/>
    </a:ln>
  </c:spPr>
  <c:txPr>
    <a:bodyPr/>
    <a:lstStyle/>
    <a:p>
      <a:pPr>
        <a:defRPr sz="1100">
          <a:latin typeface="돋움체" panose="020B0609000101010101" pitchFamily="49" charset="-127"/>
          <a:ea typeface="돋움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0</xdr:row>
      <xdr:rowOff>66675</xdr:rowOff>
    </xdr:from>
    <xdr:to>
      <xdr:col>7</xdr:col>
      <xdr:colOff>819149</xdr:colOff>
      <xdr:row>0</xdr:row>
      <xdr:rowOff>933450</xdr:rowOff>
    </xdr:to>
    <xdr:sp macro="" textlink="">
      <xdr:nvSpPr>
        <xdr:cNvPr id="3" name="배지 2"/>
        <xdr:cNvSpPr/>
      </xdr:nvSpPr>
      <xdr:spPr>
        <a:xfrm>
          <a:off x="1600199" y="66675"/>
          <a:ext cx="6981825" cy="866775"/>
        </a:xfrm>
        <a:prstGeom prst="plaqu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2400" i="1">
              <a:latin typeface="궁서체" panose="02030609000101010101" pitchFamily="17" charset="-127"/>
              <a:ea typeface="궁서체" panose="02030609000101010101" pitchFamily="17" charset="-127"/>
            </a:rPr>
            <a:t>사무용품 신청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11</xdr:row>
      <xdr:rowOff>28575</xdr:rowOff>
    </xdr:from>
    <xdr:to>
      <xdr:col>7</xdr:col>
      <xdr:colOff>657225</xdr:colOff>
      <xdr:row>28</xdr:row>
      <xdr:rowOff>161925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9828;&#54532;&#47112;&#46300;&#49884;&#53944;(&#50641;&#49472;)_&#47928;&#51228;_A-&#54400;&#5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신청현황"/>
      <sheetName val="부분합"/>
      <sheetName val="필터"/>
      <sheetName val="시나리오 요약"/>
      <sheetName val="시나리오"/>
      <sheetName val="피벗테이블 정답"/>
      <sheetName val="피벗테이블"/>
      <sheetName val="차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2015년</v>
          </cell>
          <cell r="C2" t="str">
            <v>2016년</v>
          </cell>
          <cell r="D2" t="str">
            <v>2017년</v>
          </cell>
        </row>
        <row r="3">
          <cell r="A3" t="str">
            <v>투명테이프</v>
          </cell>
          <cell r="B3">
            <v>1250</v>
          </cell>
          <cell r="C3">
            <v>1260</v>
          </cell>
          <cell r="D3">
            <v>1230</v>
          </cell>
        </row>
        <row r="4">
          <cell r="A4" t="str">
            <v>일반용지</v>
          </cell>
          <cell r="B4">
            <v>2530</v>
          </cell>
          <cell r="C4">
            <v>2780</v>
          </cell>
          <cell r="D4">
            <v>2610</v>
          </cell>
        </row>
        <row r="5">
          <cell r="A5" t="str">
            <v>일반클립</v>
          </cell>
          <cell r="B5">
            <v>1160</v>
          </cell>
          <cell r="C5">
            <v>1560</v>
          </cell>
          <cell r="D5">
            <v>1870</v>
          </cell>
        </row>
        <row r="6">
          <cell r="A6" t="str">
            <v>견출지</v>
          </cell>
          <cell r="B6">
            <v>1280</v>
          </cell>
          <cell r="C6">
            <v>1350</v>
          </cell>
          <cell r="D6">
            <v>1520</v>
          </cell>
        </row>
        <row r="7">
          <cell r="A7" t="str">
            <v>사무용 가위</v>
          </cell>
          <cell r="B7">
            <v>1050</v>
          </cell>
          <cell r="C7">
            <v>1030</v>
          </cell>
          <cell r="D7">
            <v>1190</v>
          </cell>
        </row>
        <row r="8">
          <cell r="A8" t="str">
            <v>칼라파일</v>
          </cell>
          <cell r="B8">
            <v>1360</v>
          </cell>
          <cell r="C8">
            <v>1390</v>
          </cell>
          <cell r="D8">
            <v>1410</v>
          </cell>
        </row>
        <row r="9">
          <cell r="A9" t="str">
            <v>주소라벨</v>
          </cell>
          <cell r="B9">
            <v>1730</v>
          </cell>
          <cell r="C9">
            <v>1960</v>
          </cell>
          <cell r="D9">
            <v>1120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사용자" refreshedDate="43110.183028240739" createdVersion="4" refreshedVersion="4" minRefreshableVersion="3" recordCount="10">
  <cacheSource type="worksheet">
    <worksheetSource ref="A2:F12" sheet="피벗테이블"/>
  </cacheSource>
  <cacheFields count="6">
    <cacheField name="제품명" numFmtId="0">
      <sharedItems/>
    </cacheField>
    <cacheField name="사용구분" numFmtId="0">
      <sharedItems count="4">
        <s v="소모품"/>
        <s v="종이류"/>
        <s v="라벨류"/>
        <s v="파일철"/>
      </sharedItems>
    </cacheField>
    <cacheField name="신청부서" numFmtId="0">
      <sharedItems count="4">
        <s v="구매팀"/>
        <s v="영업팀"/>
        <s v="총무팀"/>
        <s v="회계팀"/>
      </sharedItems>
    </cacheField>
    <cacheField name="2015년" numFmtId="0">
      <sharedItems containsSemiMixedTypes="0" containsString="0" containsNumber="1" containsInteger="1" minValue="1050" maxValue="2530"/>
    </cacheField>
    <cacheField name="2016년" numFmtId="0">
      <sharedItems containsSemiMixedTypes="0" containsString="0" containsNumber="1" containsInteger="1" minValue="1030" maxValue="2780"/>
    </cacheField>
    <cacheField name="2017년" numFmtId="0">
      <sharedItems containsSemiMixedTypes="0" containsString="0" containsNumber="1" containsInteger="1" minValue="1120" maxValue="26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투명테이프"/>
    <x v="0"/>
    <x v="0"/>
    <n v="1250"/>
    <n v="1260"/>
    <n v="1230"/>
  </r>
  <r>
    <s v="일반용지"/>
    <x v="1"/>
    <x v="1"/>
    <n v="2530"/>
    <n v="2780"/>
    <n v="2610"/>
  </r>
  <r>
    <s v="일반클립"/>
    <x v="0"/>
    <x v="2"/>
    <n v="1160"/>
    <n v="1560"/>
    <n v="1870"/>
  </r>
  <r>
    <s v="견출지"/>
    <x v="2"/>
    <x v="3"/>
    <n v="1280"/>
    <n v="1350"/>
    <n v="1520"/>
  </r>
  <r>
    <s v="사무용 가위"/>
    <x v="0"/>
    <x v="2"/>
    <n v="1050"/>
    <n v="1030"/>
    <n v="1190"/>
  </r>
  <r>
    <s v="칼라파일"/>
    <x v="3"/>
    <x v="3"/>
    <n v="1360"/>
    <n v="1390"/>
    <n v="1410"/>
  </r>
  <r>
    <s v="주소라벨"/>
    <x v="2"/>
    <x v="1"/>
    <n v="1730"/>
    <n v="1960"/>
    <n v="1120"/>
  </r>
  <r>
    <s v="고급용지"/>
    <x v="1"/>
    <x v="2"/>
    <n v="1890"/>
    <n v="1650"/>
    <n v="1850"/>
  </r>
  <r>
    <s v="수정테이프"/>
    <x v="0"/>
    <x v="0"/>
    <n v="1190"/>
    <n v="1150"/>
    <n v="1380"/>
  </r>
  <r>
    <s v="투명홀더"/>
    <x v="3"/>
    <x v="1"/>
    <n v="1530"/>
    <n v="1750"/>
    <n v="11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3" firstHeaderRow="1" firstDataRow="2" firstDataCol="2"/>
  <pivotFields count="6">
    <pivotField compact="0" outline="0" showAll="0"/>
    <pivotField axis="axisRow" compact="0" outline="0" showAll="0">
      <items count="5">
        <item h="1" x="2"/>
        <item x="0"/>
        <item x="1"/>
        <item h="1" x="3"/>
        <item t="default"/>
      </items>
    </pivotField>
    <pivotField axis="axisCol" compact="0" outline="0" showAll="0">
      <items count="5">
        <item x="0"/>
        <item x="1"/>
        <item x="2"/>
        <item x="3"/>
        <item t="default"/>
      </items>
    </pivotField>
    <pivotField dataField="1" compact="0" outline="0" showAll="0"/>
    <pivotField dataField="1" compact="0" outline="0" showAll="0"/>
    <pivotField dataField="1" compact="0" outline="0" showAll="0"/>
  </pivotFields>
  <rowFields count="2">
    <field x="1"/>
    <field x="-2"/>
  </rowFields>
  <rowItems count="9"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3">
    <i>
      <x/>
    </i>
    <i>
      <x v="1"/>
    </i>
    <i>
      <x v="2"/>
    </i>
  </colItems>
  <dataFields count="3">
    <dataField name="평균 : 2015년" fld="3" subtotal="average" baseField="1" baseItem="0"/>
    <dataField name="평균 : 2016년" fld="4" subtotal="average" baseField="1" baseItem="0"/>
    <dataField name="평균 : 2017년" fld="5" subtotal="average" baseField="1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J16" sqref="J16"/>
    </sheetView>
  </sheetViews>
  <sheetFormatPr defaultRowHeight="13.5" x14ac:dyDescent="0.3"/>
  <cols>
    <col min="1" max="1" width="20.375" style="1" customWidth="1"/>
    <col min="2" max="2" width="13" style="1" customWidth="1"/>
    <col min="3" max="3" width="12" style="1" customWidth="1"/>
    <col min="4" max="7" width="14.125" style="1" customWidth="1"/>
    <col min="8" max="8" width="11.75" style="1" customWidth="1"/>
    <col min="9" max="9" width="12.75" style="1" customWidth="1"/>
    <col min="10" max="16384" width="9" style="1"/>
  </cols>
  <sheetData>
    <row r="1" spans="1:9" ht="80.099999999999994" customHeight="1" x14ac:dyDescent="0.3"/>
    <row r="2" spans="1:9" ht="18" customHeight="1" x14ac:dyDescent="0.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1</v>
      </c>
      <c r="H2" s="2" t="s">
        <v>9</v>
      </c>
      <c r="I2" s="2" t="s">
        <v>10</v>
      </c>
    </row>
    <row r="3" spans="1:9" ht="18" customHeight="1" x14ac:dyDescent="0.3">
      <c r="A3" s="3" t="s">
        <v>11</v>
      </c>
      <c r="B3" s="3" t="s">
        <v>12</v>
      </c>
      <c r="C3" s="3" t="s">
        <v>82</v>
      </c>
      <c r="D3" s="5">
        <v>1250</v>
      </c>
      <c r="E3" s="5">
        <v>1260</v>
      </c>
      <c r="F3" s="5">
        <v>1230</v>
      </c>
      <c r="G3" s="5">
        <f>AVERAGE(D3:F3)</f>
        <v>1246.6666666666667</v>
      </c>
      <c r="H3" s="40">
        <f>RANK(E3,$E$3:$E$12)</f>
        <v>8</v>
      </c>
      <c r="I3" s="3" t="str">
        <f>IF(G3&gt;=1500,"대량신청","")</f>
        <v/>
      </c>
    </row>
    <row r="4" spans="1:9" ht="18" customHeight="1" x14ac:dyDescent="0.3">
      <c r="A4" s="3" t="s">
        <v>13</v>
      </c>
      <c r="B4" s="3" t="s">
        <v>14</v>
      </c>
      <c r="C4" s="3" t="s">
        <v>83</v>
      </c>
      <c r="D4" s="5">
        <v>2530</v>
      </c>
      <c r="E4" s="5">
        <v>2780</v>
      </c>
      <c r="F4" s="5">
        <v>2610</v>
      </c>
      <c r="G4" s="5">
        <f t="shared" ref="G4:G12" si="0">AVERAGE(D4:F4)</f>
        <v>2640</v>
      </c>
      <c r="H4" s="40">
        <f t="shared" ref="H4:H12" si="1">RANK(E4,$E$3:$E$12)</f>
        <v>1</v>
      </c>
      <c r="I4" s="3" t="str">
        <f t="shared" ref="I4:I12" si="2">IF(G4&gt;=1500,"대량신청","")</f>
        <v>대량신청</v>
      </c>
    </row>
    <row r="5" spans="1:9" ht="18" customHeight="1" x14ac:dyDescent="0.3">
      <c r="A5" s="3" t="s">
        <v>15</v>
      </c>
      <c r="B5" s="3" t="s">
        <v>12</v>
      </c>
      <c r="C5" s="3" t="s">
        <v>84</v>
      </c>
      <c r="D5" s="5">
        <v>1160</v>
      </c>
      <c r="E5" s="5">
        <v>1560</v>
      </c>
      <c r="F5" s="5">
        <v>1870</v>
      </c>
      <c r="G5" s="5">
        <f t="shared" si="0"/>
        <v>1530</v>
      </c>
      <c r="H5" s="40">
        <f t="shared" si="1"/>
        <v>5</v>
      </c>
      <c r="I5" s="3" t="str">
        <f t="shared" si="2"/>
        <v>대량신청</v>
      </c>
    </row>
    <row r="6" spans="1:9" ht="18" customHeight="1" x14ac:dyDescent="0.3">
      <c r="A6" s="3" t="s">
        <v>16</v>
      </c>
      <c r="B6" s="3" t="s">
        <v>17</v>
      </c>
      <c r="C6" s="3" t="s">
        <v>85</v>
      </c>
      <c r="D6" s="5">
        <v>1280</v>
      </c>
      <c r="E6" s="5">
        <v>1350</v>
      </c>
      <c r="F6" s="5">
        <v>1520</v>
      </c>
      <c r="G6" s="5">
        <f t="shared" si="0"/>
        <v>1383.3333333333333</v>
      </c>
      <c r="H6" s="40">
        <f t="shared" si="1"/>
        <v>7</v>
      </c>
      <c r="I6" s="3" t="str">
        <f t="shared" si="2"/>
        <v/>
      </c>
    </row>
    <row r="7" spans="1:9" ht="18" customHeight="1" x14ac:dyDescent="0.3">
      <c r="A7" s="3" t="s">
        <v>18</v>
      </c>
      <c r="B7" s="3" t="s">
        <v>12</v>
      </c>
      <c r="C7" s="3" t="s">
        <v>84</v>
      </c>
      <c r="D7" s="5">
        <v>1050</v>
      </c>
      <c r="E7" s="5">
        <v>1030</v>
      </c>
      <c r="F7" s="5">
        <v>1190</v>
      </c>
      <c r="G7" s="5">
        <f t="shared" si="0"/>
        <v>1090</v>
      </c>
      <c r="H7" s="40">
        <f t="shared" si="1"/>
        <v>10</v>
      </c>
      <c r="I7" s="3" t="str">
        <f t="shared" si="2"/>
        <v/>
      </c>
    </row>
    <row r="8" spans="1:9" ht="18" customHeight="1" x14ac:dyDescent="0.3">
      <c r="A8" s="3" t="s">
        <v>19</v>
      </c>
      <c r="B8" s="3" t="s">
        <v>20</v>
      </c>
      <c r="C8" s="3" t="s">
        <v>85</v>
      </c>
      <c r="D8" s="5">
        <v>1360</v>
      </c>
      <c r="E8" s="5">
        <v>1390</v>
      </c>
      <c r="F8" s="5">
        <v>1410</v>
      </c>
      <c r="G8" s="5">
        <f t="shared" si="0"/>
        <v>1386.6666666666667</v>
      </c>
      <c r="H8" s="40">
        <f t="shared" si="1"/>
        <v>6</v>
      </c>
      <c r="I8" s="3" t="str">
        <f t="shared" si="2"/>
        <v/>
      </c>
    </row>
    <row r="9" spans="1:9" ht="18" customHeight="1" x14ac:dyDescent="0.3">
      <c r="A9" s="3" t="s">
        <v>21</v>
      </c>
      <c r="B9" s="3" t="s">
        <v>17</v>
      </c>
      <c r="C9" s="3" t="s">
        <v>86</v>
      </c>
      <c r="D9" s="5">
        <v>1730</v>
      </c>
      <c r="E9" s="5">
        <v>1960</v>
      </c>
      <c r="F9" s="5">
        <v>1120</v>
      </c>
      <c r="G9" s="5">
        <f t="shared" si="0"/>
        <v>1603.3333333333333</v>
      </c>
      <c r="H9" s="40">
        <f t="shared" si="1"/>
        <v>2</v>
      </c>
      <c r="I9" s="3" t="str">
        <f t="shared" si="2"/>
        <v>대량신청</v>
      </c>
    </row>
    <row r="10" spans="1:9" ht="18" customHeight="1" x14ac:dyDescent="0.3">
      <c r="A10" s="3" t="s">
        <v>22</v>
      </c>
      <c r="B10" s="3" t="s">
        <v>14</v>
      </c>
      <c r="C10" s="3" t="s">
        <v>84</v>
      </c>
      <c r="D10" s="5">
        <v>1890</v>
      </c>
      <c r="E10" s="5">
        <v>1650</v>
      </c>
      <c r="F10" s="5">
        <v>1850</v>
      </c>
      <c r="G10" s="5">
        <f t="shared" si="0"/>
        <v>1796.6666666666667</v>
      </c>
      <c r="H10" s="40">
        <f t="shared" si="1"/>
        <v>4</v>
      </c>
      <c r="I10" s="3" t="str">
        <f t="shared" si="2"/>
        <v>대량신청</v>
      </c>
    </row>
    <row r="11" spans="1:9" ht="18" customHeight="1" x14ac:dyDescent="0.3">
      <c r="A11" s="3" t="s">
        <v>23</v>
      </c>
      <c r="B11" s="3" t="s">
        <v>12</v>
      </c>
      <c r="C11" s="3" t="s">
        <v>87</v>
      </c>
      <c r="D11" s="5">
        <v>1190</v>
      </c>
      <c r="E11" s="5">
        <v>1150</v>
      </c>
      <c r="F11" s="5">
        <v>1380</v>
      </c>
      <c r="G11" s="5">
        <f t="shared" si="0"/>
        <v>1240</v>
      </c>
      <c r="H11" s="40">
        <f t="shared" si="1"/>
        <v>9</v>
      </c>
      <c r="I11" s="3" t="str">
        <f t="shared" si="2"/>
        <v/>
      </c>
    </row>
    <row r="12" spans="1:9" ht="18" customHeight="1" x14ac:dyDescent="0.3">
      <c r="A12" s="3" t="s">
        <v>24</v>
      </c>
      <c r="B12" s="3" t="s">
        <v>20</v>
      </c>
      <c r="C12" s="3" t="s">
        <v>86</v>
      </c>
      <c r="D12" s="5">
        <v>1530</v>
      </c>
      <c r="E12" s="5">
        <v>1750</v>
      </c>
      <c r="F12" s="5">
        <v>1130</v>
      </c>
      <c r="G12" s="5">
        <f t="shared" si="0"/>
        <v>1470</v>
      </c>
      <c r="H12" s="40">
        <f t="shared" si="1"/>
        <v>3</v>
      </c>
      <c r="I12" s="3" t="str">
        <f t="shared" si="2"/>
        <v/>
      </c>
    </row>
    <row r="13" spans="1:9" ht="18" customHeight="1" x14ac:dyDescent="0.3">
      <c r="A13" s="46" t="s">
        <v>92</v>
      </c>
      <c r="B13" s="47"/>
      <c r="C13" s="47"/>
      <c r="D13" s="48"/>
      <c r="E13" s="41">
        <f>MAX(G3:G12)-MIN(G3:G12)</f>
        <v>1550</v>
      </c>
      <c r="F13" s="42"/>
      <c r="G13" s="43"/>
      <c r="H13" s="44"/>
      <c r="I13" s="44"/>
    </row>
    <row r="14" spans="1:9" ht="18" customHeight="1" x14ac:dyDescent="0.3">
      <c r="A14" s="46" t="s">
        <v>81</v>
      </c>
      <c r="B14" s="47"/>
      <c r="C14" s="47"/>
      <c r="D14" s="48"/>
      <c r="E14" s="45">
        <f>DAVERAGE(A2:I12,F2,B2:B3)</f>
        <v>1417.5</v>
      </c>
      <c r="F14" s="45"/>
      <c r="G14" s="45"/>
      <c r="H14" s="44"/>
      <c r="I14" s="44"/>
    </row>
    <row r="15" spans="1:9" ht="18" customHeight="1" x14ac:dyDescent="0.3">
      <c r="A15" s="46" t="s">
        <v>91</v>
      </c>
      <c r="B15" s="47"/>
      <c r="C15" s="47"/>
      <c r="D15" s="48"/>
      <c r="E15" s="45">
        <f>LARGE(E3:E12,2)</f>
        <v>1960</v>
      </c>
      <c r="F15" s="45"/>
      <c r="G15" s="45"/>
      <c r="H15" s="44"/>
      <c r="I15" s="44"/>
    </row>
    <row r="20" spans="4:7" x14ac:dyDescent="0.3">
      <c r="D20" s="12"/>
      <c r="E20" s="38"/>
      <c r="F20" s="38"/>
      <c r="G20" s="7"/>
    </row>
    <row r="21" spans="4:7" x14ac:dyDescent="0.3">
      <c r="D21" s="12"/>
      <c r="E21" s="12"/>
      <c r="F21" s="12"/>
      <c r="G21" s="7"/>
    </row>
    <row r="22" spans="4:7" x14ac:dyDescent="0.3">
      <c r="D22" s="12"/>
      <c r="E22" s="12"/>
      <c r="F22" s="12"/>
      <c r="G22" s="7"/>
    </row>
    <row r="23" spans="4:7" x14ac:dyDescent="0.3">
      <c r="D23" s="12"/>
      <c r="E23" s="13"/>
      <c r="F23" s="12"/>
      <c r="G23" s="7"/>
    </row>
    <row r="24" spans="4:7" x14ac:dyDescent="0.3">
      <c r="D24" s="12"/>
      <c r="E24" s="12"/>
      <c r="F24" s="13"/>
      <c r="G24" s="7"/>
    </row>
    <row r="25" spans="4:7" x14ac:dyDescent="0.3">
      <c r="D25" s="12"/>
      <c r="E25" s="12"/>
      <c r="F25" s="13"/>
      <c r="G25" s="7"/>
    </row>
    <row r="26" spans="4:7" x14ac:dyDescent="0.3">
      <c r="D26" s="12"/>
      <c r="E26" s="12"/>
      <c r="F26" s="13"/>
      <c r="G26" s="7"/>
    </row>
    <row r="27" spans="4:7" x14ac:dyDescent="0.3">
      <c r="D27" s="12"/>
      <c r="E27" s="13"/>
      <c r="F27" s="12"/>
      <c r="G27" s="7"/>
    </row>
    <row r="28" spans="4:7" x14ac:dyDescent="0.3">
      <c r="D28" s="12"/>
      <c r="E28" s="12"/>
      <c r="F28" s="13"/>
      <c r="G28" s="7"/>
    </row>
    <row r="29" spans="4:7" x14ac:dyDescent="0.3">
      <c r="D29" s="12"/>
      <c r="E29" s="12"/>
      <c r="F29" s="13"/>
      <c r="G29" s="7"/>
    </row>
    <row r="30" spans="4:7" x14ac:dyDescent="0.3">
      <c r="D30" s="12"/>
      <c r="E30" s="12"/>
      <c r="F30" s="13"/>
    </row>
    <row r="31" spans="4:7" x14ac:dyDescent="0.3">
      <c r="D31" s="12"/>
      <c r="E31" s="13"/>
      <c r="F31" s="13"/>
    </row>
  </sheetData>
  <mergeCells count="7">
    <mergeCell ref="E13:G13"/>
    <mergeCell ref="H13:I15"/>
    <mergeCell ref="E14:G14"/>
    <mergeCell ref="E15:G15"/>
    <mergeCell ref="A15:D15"/>
    <mergeCell ref="A14:D14"/>
    <mergeCell ref="A13:D13"/>
  </mergeCells>
  <phoneticPr fontId="1" type="noConversion"/>
  <conditionalFormatting sqref="A3:I12">
    <cfRule type="expression" dxfId="2" priority="1">
      <formula>$F3&gt;=1500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23" sqref="H23"/>
    </sheetView>
  </sheetViews>
  <sheetFormatPr defaultRowHeight="13.5" outlineLevelRow="3" outlineLevelCol="1" x14ac:dyDescent="0.3"/>
  <cols>
    <col min="1" max="1" width="18.625" style="1" customWidth="1"/>
    <col min="2" max="2" width="15.625" style="1" customWidth="1"/>
    <col min="3" max="3" width="19.125" style="1" customWidth="1"/>
    <col min="4" max="7" width="12.625" style="1" customWidth="1" outlineLevel="1"/>
    <col min="8" max="16384" width="9" style="1"/>
  </cols>
  <sheetData>
    <row r="1" spans="1:7" ht="13.5" customHeight="1" x14ac:dyDescent="0.3"/>
    <row r="2" spans="1:7" ht="13.5" customHeight="1" x14ac:dyDescent="0.3">
      <c r="A2" s="2" t="s">
        <v>25</v>
      </c>
      <c r="B2" s="2" t="s">
        <v>2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1</v>
      </c>
    </row>
    <row r="3" spans="1:7" ht="13.5" customHeight="1" outlineLevel="3" x14ac:dyDescent="0.3">
      <c r="A3" s="3" t="s">
        <v>30</v>
      </c>
      <c r="B3" s="3" t="s">
        <v>31</v>
      </c>
      <c r="C3" s="3" t="s">
        <v>32</v>
      </c>
      <c r="D3" s="9">
        <v>1250</v>
      </c>
      <c r="E3" s="10">
        <v>1260</v>
      </c>
      <c r="F3" s="10">
        <v>1230</v>
      </c>
      <c r="G3" s="10">
        <v>1246.6666666666667</v>
      </c>
    </row>
    <row r="4" spans="1:7" ht="13.5" customHeight="1" outlineLevel="3" x14ac:dyDescent="0.3">
      <c r="A4" s="3" t="s">
        <v>46</v>
      </c>
      <c r="B4" s="3" t="s">
        <v>31</v>
      </c>
      <c r="C4" s="3" t="s">
        <v>32</v>
      </c>
      <c r="D4" s="9">
        <v>1190</v>
      </c>
      <c r="E4" s="10">
        <v>1150</v>
      </c>
      <c r="F4" s="10">
        <v>1380</v>
      </c>
      <c r="G4" s="10">
        <v>1240</v>
      </c>
    </row>
    <row r="5" spans="1:7" ht="13.5" customHeight="1" outlineLevel="2" x14ac:dyDescent="0.3">
      <c r="A5" s="3"/>
      <c r="B5" s="3"/>
      <c r="C5" s="14" t="s">
        <v>53</v>
      </c>
      <c r="D5" s="9"/>
      <c r="E5" s="10"/>
      <c r="F5" s="10">
        <f>SUBTOTAL(4,F3:F4)</f>
        <v>1380</v>
      </c>
      <c r="G5" s="10">
        <f>SUBTOTAL(4,G3:G4)</f>
        <v>1246.6666666666667</v>
      </c>
    </row>
    <row r="6" spans="1:7" ht="13.5" customHeight="1" outlineLevel="1" x14ac:dyDescent="0.3">
      <c r="A6" s="3"/>
      <c r="B6" s="3"/>
      <c r="C6" s="14" t="s">
        <v>48</v>
      </c>
      <c r="D6" s="9">
        <f>SUBTOTAL(1,D3:D4)</f>
        <v>1220</v>
      </c>
      <c r="E6" s="10">
        <f>SUBTOTAL(1,E3:E4)</f>
        <v>1205</v>
      </c>
      <c r="F6" s="10"/>
      <c r="G6" s="10"/>
    </row>
    <row r="7" spans="1:7" ht="13.5" customHeight="1" outlineLevel="3" x14ac:dyDescent="0.3">
      <c r="A7" s="3" t="s">
        <v>33</v>
      </c>
      <c r="B7" s="3" t="s">
        <v>34</v>
      </c>
      <c r="C7" s="3" t="s">
        <v>35</v>
      </c>
      <c r="D7" s="9">
        <v>2530</v>
      </c>
      <c r="E7" s="10">
        <v>2780</v>
      </c>
      <c r="F7" s="10">
        <v>2610</v>
      </c>
      <c r="G7" s="10">
        <v>2640</v>
      </c>
    </row>
    <row r="8" spans="1:7" ht="13.5" customHeight="1" outlineLevel="3" x14ac:dyDescent="0.3">
      <c r="A8" s="3" t="s">
        <v>44</v>
      </c>
      <c r="B8" s="3" t="s">
        <v>39</v>
      </c>
      <c r="C8" s="3" t="s">
        <v>35</v>
      </c>
      <c r="D8" s="9">
        <v>1730</v>
      </c>
      <c r="E8" s="10">
        <v>1960</v>
      </c>
      <c r="F8" s="10">
        <v>1120</v>
      </c>
      <c r="G8" s="10">
        <v>1603.3333333333333</v>
      </c>
    </row>
    <row r="9" spans="1:7" ht="13.5" customHeight="1" outlineLevel="3" x14ac:dyDescent="0.3">
      <c r="A9" s="3" t="s">
        <v>47</v>
      </c>
      <c r="B9" s="3" t="s">
        <v>43</v>
      </c>
      <c r="C9" s="3" t="s">
        <v>35</v>
      </c>
      <c r="D9" s="9">
        <v>1530</v>
      </c>
      <c r="E9" s="10">
        <v>1750</v>
      </c>
      <c r="F9" s="10">
        <v>1130</v>
      </c>
      <c r="G9" s="10">
        <v>1470</v>
      </c>
    </row>
    <row r="10" spans="1:7" ht="13.5" customHeight="1" outlineLevel="2" x14ac:dyDescent="0.3">
      <c r="A10" s="3"/>
      <c r="B10" s="3"/>
      <c r="C10" s="14" t="s">
        <v>54</v>
      </c>
      <c r="D10" s="9"/>
      <c r="E10" s="10"/>
      <c r="F10" s="10">
        <f>SUBTOTAL(4,F7:F9)</f>
        <v>2610</v>
      </c>
      <c r="G10" s="10">
        <f>SUBTOTAL(4,G7:G9)</f>
        <v>2640</v>
      </c>
    </row>
    <row r="11" spans="1:7" ht="13.5" customHeight="1" outlineLevel="1" x14ac:dyDescent="0.3">
      <c r="A11" s="3"/>
      <c r="B11" s="3"/>
      <c r="C11" s="14" t="s">
        <v>49</v>
      </c>
      <c r="D11" s="9">
        <f>SUBTOTAL(1,D7:D9)</f>
        <v>1930</v>
      </c>
      <c r="E11" s="10">
        <f>SUBTOTAL(1,E7:E9)</f>
        <v>2163.3333333333335</v>
      </c>
      <c r="F11" s="10"/>
      <c r="G11" s="10"/>
    </row>
    <row r="12" spans="1:7" ht="13.5" customHeight="1" outlineLevel="3" x14ac:dyDescent="0.3">
      <c r="A12" s="3" t="s">
        <v>36</v>
      </c>
      <c r="B12" s="3" t="s">
        <v>31</v>
      </c>
      <c r="C12" s="3" t="s">
        <v>37</v>
      </c>
      <c r="D12" s="9">
        <v>1160</v>
      </c>
      <c r="E12" s="10">
        <v>1560</v>
      </c>
      <c r="F12" s="10">
        <v>1870</v>
      </c>
      <c r="G12" s="10">
        <v>1530</v>
      </c>
    </row>
    <row r="13" spans="1:7" ht="13.5" customHeight="1" outlineLevel="3" x14ac:dyDescent="0.3">
      <c r="A13" s="3" t="s">
        <v>41</v>
      </c>
      <c r="B13" s="3" t="s">
        <v>31</v>
      </c>
      <c r="C13" s="3" t="s">
        <v>37</v>
      </c>
      <c r="D13" s="9">
        <v>1050</v>
      </c>
      <c r="E13" s="10">
        <v>1030</v>
      </c>
      <c r="F13" s="10">
        <v>1190</v>
      </c>
      <c r="G13" s="10">
        <v>1090</v>
      </c>
    </row>
    <row r="14" spans="1:7" ht="13.5" customHeight="1" outlineLevel="3" x14ac:dyDescent="0.3">
      <c r="A14" s="3" t="s">
        <v>45</v>
      </c>
      <c r="B14" s="3" t="s">
        <v>34</v>
      </c>
      <c r="C14" s="3" t="s">
        <v>37</v>
      </c>
      <c r="D14" s="9">
        <v>1890</v>
      </c>
      <c r="E14" s="10">
        <v>1650</v>
      </c>
      <c r="F14" s="10">
        <v>1850</v>
      </c>
      <c r="G14" s="10">
        <v>1796.6666666666667</v>
      </c>
    </row>
    <row r="15" spans="1:7" ht="13.5" customHeight="1" outlineLevel="2" x14ac:dyDescent="0.3">
      <c r="A15" s="3"/>
      <c r="B15" s="3"/>
      <c r="C15" s="14" t="s">
        <v>55</v>
      </c>
      <c r="D15" s="9"/>
      <c r="E15" s="10"/>
      <c r="F15" s="10">
        <f>SUBTOTAL(4,F12:F14)</f>
        <v>1870</v>
      </c>
      <c r="G15" s="10">
        <f>SUBTOTAL(4,G12:G14)</f>
        <v>1796.6666666666667</v>
      </c>
    </row>
    <row r="16" spans="1:7" ht="13.5" customHeight="1" outlineLevel="1" x14ac:dyDescent="0.3">
      <c r="A16" s="3"/>
      <c r="B16" s="3"/>
      <c r="C16" s="14" t="s">
        <v>50</v>
      </c>
      <c r="D16" s="9">
        <f>SUBTOTAL(1,D12:D14)</f>
        <v>1366.6666666666667</v>
      </c>
      <c r="E16" s="10">
        <f>SUBTOTAL(1,E12:E14)</f>
        <v>1413.3333333333333</v>
      </c>
      <c r="F16" s="10"/>
      <c r="G16" s="10"/>
    </row>
    <row r="17" spans="1:7" ht="13.5" customHeight="1" outlineLevel="3" x14ac:dyDescent="0.3">
      <c r="A17" s="3" t="s">
        <v>38</v>
      </c>
      <c r="B17" s="3" t="s">
        <v>39</v>
      </c>
      <c r="C17" s="3" t="s">
        <v>40</v>
      </c>
      <c r="D17" s="9">
        <v>1280</v>
      </c>
      <c r="E17" s="10">
        <v>1350</v>
      </c>
      <c r="F17" s="10">
        <v>1520</v>
      </c>
      <c r="G17" s="10">
        <v>1383.3333333333333</v>
      </c>
    </row>
    <row r="18" spans="1:7" ht="13.5" customHeight="1" outlineLevel="3" x14ac:dyDescent="0.3">
      <c r="A18" s="3" t="s">
        <v>42</v>
      </c>
      <c r="B18" s="3" t="s">
        <v>43</v>
      </c>
      <c r="C18" s="3" t="s">
        <v>40</v>
      </c>
      <c r="D18" s="9">
        <v>1360</v>
      </c>
      <c r="E18" s="10">
        <v>1390</v>
      </c>
      <c r="F18" s="10">
        <v>1410</v>
      </c>
      <c r="G18" s="10">
        <v>1386.6666666666667</v>
      </c>
    </row>
    <row r="19" spans="1:7" ht="13.5" customHeight="1" outlineLevel="2" x14ac:dyDescent="0.3">
      <c r="A19" s="15"/>
      <c r="B19" s="15"/>
      <c r="C19" s="16" t="s">
        <v>56</v>
      </c>
      <c r="D19" s="17"/>
      <c r="E19" s="18"/>
      <c r="F19" s="18">
        <f>SUBTOTAL(4,F17:F18)</f>
        <v>1520</v>
      </c>
      <c r="G19" s="18">
        <f>SUBTOTAL(4,G17:G18)</f>
        <v>1386.6666666666667</v>
      </c>
    </row>
    <row r="20" spans="1:7" ht="13.5" customHeight="1" outlineLevel="1" x14ac:dyDescent="0.3">
      <c r="A20" s="15"/>
      <c r="B20" s="15"/>
      <c r="C20" s="16" t="s">
        <v>51</v>
      </c>
      <c r="D20" s="17">
        <f>SUBTOTAL(1,D17:D18)</f>
        <v>1320</v>
      </c>
      <c r="E20" s="18">
        <f>SUBTOTAL(1,E17:E18)</f>
        <v>1370</v>
      </c>
      <c r="F20" s="18"/>
      <c r="G20" s="18"/>
    </row>
    <row r="21" spans="1:7" ht="13.5" customHeight="1" x14ac:dyDescent="0.3">
      <c r="A21" s="15"/>
      <c r="B21" s="15"/>
      <c r="C21" s="16" t="s">
        <v>57</v>
      </c>
      <c r="D21" s="17"/>
      <c r="E21" s="18"/>
      <c r="F21" s="18">
        <f>SUBTOTAL(4,F3:F18)</f>
        <v>2610</v>
      </c>
      <c r="G21" s="18">
        <f>SUBTOTAL(4,G3:G18)</f>
        <v>2640</v>
      </c>
    </row>
    <row r="22" spans="1:7" ht="13.5" customHeight="1" x14ac:dyDescent="0.3">
      <c r="A22" s="15"/>
      <c r="B22" s="15"/>
      <c r="C22" s="16" t="s">
        <v>52</v>
      </c>
      <c r="D22" s="17">
        <f>SUBTOTAL(1,D3:D18)</f>
        <v>1497</v>
      </c>
      <c r="E22" s="18">
        <f>SUBTOTAL(1,E3:E18)</f>
        <v>1588</v>
      </c>
      <c r="F22" s="18"/>
      <c r="G22" s="18"/>
    </row>
    <row r="23" spans="1:7" ht="13.5" customHeight="1" x14ac:dyDescent="0.3"/>
  </sheetData>
  <sortState ref="A3:G12">
    <sortCondition ref="C3:C1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22" sqref="G22"/>
    </sheetView>
  </sheetViews>
  <sheetFormatPr defaultRowHeight="13.5" x14ac:dyDescent="0.3"/>
  <cols>
    <col min="1" max="1" width="18.625" style="1" customWidth="1"/>
    <col min="2" max="2" width="15.625" style="1" customWidth="1"/>
    <col min="3" max="7" width="12.625" style="1" customWidth="1"/>
    <col min="8" max="16384" width="9" style="1"/>
  </cols>
  <sheetData>
    <row r="1" spans="1:7" ht="13.5" customHeight="1" x14ac:dyDescent="0.3"/>
    <row r="2" spans="1:7" ht="13.5" customHeight="1" x14ac:dyDescent="0.3">
      <c r="A2" s="2" t="s">
        <v>25</v>
      </c>
      <c r="B2" s="2" t="s">
        <v>2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1</v>
      </c>
    </row>
    <row r="3" spans="1:7" ht="13.5" customHeight="1" x14ac:dyDescent="0.3">
      <c r="A3" s="3" t="s">
        <v>30</v>
      </c>
      <c r="B3" s="3" t="s">
        <v>31</v>
      </c>
      <c r="C3" s="3" t="s">
        <v>32</v>
      </c>
      <c r="D3" s="11">
        <v>1250</v>
      </c>
      <c r="E3" s="5">
        <v>1260</v>
      </c>
      <c r="F3" s="5">
        <v>1230</v>
      </c>
      <c r="G3" s="5">
        <v>1246.6666666666667</v>
      </c>
    </row>
    <row r="4" spans="1:7" ht="13.5" customHeight="1" x14ac:dyDescent="0.3">
      <c r="A4" s="3" t="s">
        <v>33</v>
      </c>
      <c r="B4" s="3" t="s">
        <v>34</v>
      </c>
      <c r="C4" s="3" t="s">
        <v>35</v>
      </c>
      <c r="D4" s="11">
        <v>2530</v>
      </c>
      <c r="E4" s="5">
        <v>2780</v>
      </c>
      <c r="F4" s="5">
        <v>2610</v>
      </c>
      <c r="G4" s="5">
        <v>2640</v>
      </c>
    </row>
    <row r="5" spans="1:7" ht="13.5" customHeight="1" x14ac:dyDescent="0.3">
      <c r="A5" s="3" t="s">
        <v>36</v>
      </c>
      <c r="B5" s="3" t="s">
        <v>31</v>
      </c>
      <c r="C5" s="3" t="s">
        <v>37</v>
      </c>
      <c r="D5" s="11">
        <v>1160</v>
      </c>
      <c r="E5" s="5">
        <v>1560</v>
      </c>
      <c r="F5" s="5">
        <v>1870</v>
      </c>
      <c r="G5" s="5">
        <v>1530</v>
      </c>
    </row>
    <row r="6" spans="1:7" ht="13.5" customHeight="1" x14ac:dyDescent="0.3">
      <c r="A6" s="3" t="s">
        <v>38</v>
      </c>
      <c r="B6" s="3" t="s">
        <v>39</v>
      </c>
      <c r="C6" s="3" t="s">
        <v>40</v>
      </c>
      <c r="D6" s="11">
        <v>1280</v>
      </c>
      <c r="E6" s="5">
        <v>1350</v>
      </c>
      <c r="F6" s="5">
        <v>1520</v>
      </c>
      <c r="G6" s="5">
        <v>1383.3333333333333</v>
      </c>
    </row>
    <row r="7" spans="1:7" ht="13.5" customHeight="1" x14ac:dyDescent="0.3">
      <c r="A7" s="3" t="s">
        <v>41</v>
      </c>
      <c r="B7" s="3" t="s">
        <v>31</v>
      </c>
      <c r="C7" s="3" t="s">
        <v>37</v>
      </c>
      <c r="D7" s="11">
        <v>1050</v>
      </c>
      <c r="E7" s="5">
        <v>1030</v>
      </c>
      <c r="F7" s="5">
        <v>1190</v>
      </c>
      <c r="G7" s="5">
        <v>1090</v>
      </c>
    </row>
    <row r="8" spans="1:7" ht="13.5" customHeight="1" x14ac:dyDescent="0.3">
      <c r="A8" s="3" t="s">
        <v>42</v>
      </c>
      <c r="B8" s="3" t="s">
        <v>43</v>
      </c>
      <c r="C8" s="3" t="s">
        <v>40</v>
      </c>
      <c r="D8" s="11">
        <v>1360</v>
      </c>
      <c r="E8" s="5">
        <v>1390</v>
      </c>
      <c r="F8" s="5">
        <v>1410</v>
      </c>
      <c r="G8" s="5">
        <v>1386.6666666666667</v>
      </c>
    </row>
    <row r="9" spans="1:7" ht="13.5" customHeight="1" x14ac:dyDescent="0.3">
      <c r="A9" s="3" t="s">
        <v>44</v>
      </c>
      <c r="B9" s="3" t="s">
        <v>39</v>
      </c>
      <c r="C9" s="3" t="s">
        <v>35</v>
      </c>
      <c r="D9" s="11">
        <v>1730</v>
      </c>
      <c r="E9" s="5">
        <v>1960</v>
      </c>
      <c r="F9" s="5">
        <v>1120</v>
      </c>
      <c r="G9" s="5">
        <v>1603.3333333333333</v>
      </c>
    </row>
    <row r="10" spans="1:7" ht="13.5" customHeight="1" x14ac:dyDescent="0.3">
      <c r="A10" s="3" t="s">
        <v>45</v>
      </c>
      <c r="B10" s="3" t="s">
        <v>34</v>
      </c>
      <c r="C10" s="3" t="s">
        <v>37</v>
      </c>
      <c r="D10" s="11">
        <v>1890</v>
      </c>
      <c r="E10" s="5">
        <v>1650</v>
      </c>
      <c r="F10" s="5">
        <v>1850</v>
      </c>
      <c r="G10" s="5">
        <v>1796.6666666666667</v>
      </c>
    </row>
    <row r="11" spans="1:7" ht="13.5" customHeight="1" x14ac:dyDescent="0.3">
      <c r="A11" s="3" t="s">
        <v>46</v>
      </c>
      <c r="B11" s="3" t="s">
        <v>31</v>
      </c>
      <c r="C11" s="3" t="s">
        <v>32</v>
      </c>
      <c r="D11" s="11">
        <v>1190</v>
      </c>
      <c r="E11" s="5">
        <v>1150</v>
      </c>
      <c r="F11" s="5">
        <v>1380</v>
      </c>
      <c r="G11" s="5">
        <v>1240</v>
      </c>
    </row>
    <row r="12" spans="1:7" ht="13.5" customHeight="1" x14ac:dyDescent="0.3">
      <c r="A12" s="3" t="s">
        <v>47</v>
      </c>
      <c r="B12" s="3" t="s">
        <v>43</v>
      </c>
      <c r="C12" s="3" t="s">
        <v>35</v>
      </c>
      <c r="D12" s="11">
        <v>1530</v>
      </c>
      <c r="E12" s="5">
        <v>1750</v>
      </c>
      <c r="F12" s="5">
        <v>1130</v>
      </c>
      <c r="G12" s="5">
        <v>1470</v>
      </c>
    </row>
    <row r="13" spans="1:7" ht="13.5" customHeight="1" x14ac:dyDescent="0.3"/>
    <row r="14" spans="1:7" x14ac:dyDescent="0.3">
      <c r="A14" s="2" t="s">
        <v>0</v>
      </c>
    </row>
    <row r="15" spans="1:7" x14ac:dyDescent="0.3">
      <c r="A15" s="6" t="b">
        <f>AND(B3="소모품",G3&gt;=1200)</f>
        <v>1</v>
      </c>
    </row>
    <row r="18" spans="1:6" x14ac:dyDescent="0.3">
      <c r="A18" s="2" t="s">
        <v>25</v>
      </c>
      <c r="B18" s="2" t="s">
        <v>26</v>
      </c>
      <c r="C18" s="2" t="s">
        <v>27</v>
      </c>
      <c r="D18" s="2" t="s">
        <v>28</v>
      </c>
      <c r="E18" s="2" t="s">
        <v>29</v>
      </c>
      <c r="F18" s="2" t="s">
        <v>1</v>
      </c>
    </row>
    <row r="19" spans="1:6" x14ac:dyDescent="0.3">
      <c r="A19" s="3" t="s">
        <v>30</v>
      </c>
      <c r="B19" s="3" t="s">
        <v>32</v>
      </c>
      <c r="C19" s="11">
        <v>1250</v>
      </c>
      <c r="D19" s="5">
        <v>1260</v>
      </c>
      <c r="E19" s="5">
        <v>1230</v>
      </c>
      <c r="F19" s="5">
        <v>1246.6666666666667</v>
      </c>
    </row>
    <row r="20" spans="1:6" x14ac:dyDescent="0.3">
      <c r="A20" s="3" t="s">
        <v>36</v>
      </c>
      <c r="B20" s="3" t="s">
        <v>37</v>
      </c>
      <c r="C20" s="11">
        <v>1160</v>
      </c>
      <c r="D20" s="5">
        <v>1560</v>
      </c>
      <c r="E20" s="5">
        <v>1870</v>
      </c>
      <c r="F20" s="5">
        <v>1530</v>
      </c>
    </row>
    <row r="21" spans="1:6" x14ac:dyDescent="0.3">
      <c r="A21" s="3" t="s">
        <v>46</v>
      </c>
      <c r="B21" s="3" t="s">
        <v>32</v>
      </c>
      <c r="C21" s="11">
        <v>1190</v>
      </c>
      <c r="D21" s="5">
        <v>1150</v>
      </c>
      <c r="E21" s="5">
        <v>1380</v>
      </c>
      <c r="F21" s="5">
        <v>1240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7"/>
  <sheetViews>
    <sheetView showGridLines="0" workbookViewId="0">
      <selection activeCell="G18" sqref="G18"/>
    </sheetView>
  </sheetViews>
  <sheetFormatPr defaultRowHeight="16.5" outlineLevelRow="1" outlineLevelCol="1" x14ac:dyDescent="0.3"/>
  <cols>
    <col min="3" max="3" width="6.875" customWidth="1"/>
    <col min="4" max="6" width="16" bestFit="1" customWidth="1" outlineLevel="1"/>
  </cols>
  <sheetData>
    <row r="1" spans="2:6" ht="17.25" thickBot="1" x14ac:dyDescent="0.35"/>
    <row r="2" spans="2:6" x14ac:dyDescent="0.3">
      <c r="B2" s="23" t="s">
        <v>66</v>
      </c>
      <c r="C2" s="24"/>
      <c r="D2" s="30"/>
      <c r="E2" s="30"/>
      <c r="F2" s="30"/>
    </row>
    <row r="3" spans="2:6" collapsed="1" x14ac:dyDescent="0.3">
      <c r="B3" s="22"/>
      <c r="C3" s="22"/>
      <c r="D3" s="31" t="s">
        <v>68</v>
      </c>
      <c r="E3" s="31" t="s">
        <v>88</v>
      </c>
      <c r="F3" s="31" t="s">
        <v>90</v>
      </c>
    </row>
    <row r="4" spans="2:6" ht="27" hidden="1" outlineLevel="1" x14ac:dyDescent="0.3">
      <c r="B4" s="26"/>
      <c r="C4" s="26"/>
      <c r="D4" s="19"/>
      <c r="E4" s="33" t="s">
        <v>89</v>
      </c>
      <c r="F4" s="33" t="s">
        <v>89</v>
      </c>
    </row>
    <row r="5" spans="2:6" x14ac:dyDescent="0.3">
      <c r="B5" s="27" t="s">
        <v>67</v>
      </c>
      <c r="C5" s="28"/>
      <c r="D5" s="25"/>
      <c r="E5" s="25"/>
      <c r="F5" s="25"/>
    </row>
    <row r="6" spans="2:6" outlineLevel="1" x14ac:dyDescent="0.3">
      <c r="B6" s="26"/>
      <c r="C6" s="26" t="s">
        <v>58</v>
      </c>
      <c r="D6" s="20">
        <v>1230</v>
      </c>
      <c r="E6" s="32">
        <v>1487</v>
      </c>
      <c r="F6" s="32">
        <v>1052</v>
      </c>
    </row>
    <row r="7" spans="2:6" outlineLevel="1" x14ac:dyDescent="0.3">
      <c r="B7" s="26"/>
      <c r="C7" s="26" t="s">
        <v>59</v>
      </c>
      <c r="D7" s="20">
        <v>1870</v>
      </c>
      <c r="E7" s="32">
        <v>2127</v>
      </c>
      <c r="F7" s="32">
        <v>1692</v>
      </c>
    </row>
    <row r="8" spans="2:6" outlineLevel="1" x14ac:dyDescent="0.3">
      <c r="B8" s="26"/>
      <c r="C8" s="26" t="s">
        <v>60</v>
      </c>
      <c r="D8" s="20">
        <v>1190</v>
      </c>
      <c r="E8" s="32">
        <v>1447</v>
      </c>
      <c r="F8" s="32">
        <v>1012</v>
      </c>
    </row>
    <row r="9" spans="2:6" outlineLevel="1" x14ac:dyDescent="0.3">
      <c r="B9" s="26"/>
      <c r="C9" s="26" t="s">
        <v>61</v>
      </c>
      <c r="D9" s="20">
        <v>1380</v>
      </c>
      <c r="E9" s="32">
        <v>1637</v>
      </c>
      <c r="F9" s="32">
        <v>1202</v>
      </c>
    </row>
    <row r="10" spans="2:6" x14ac:dyDescent="0.3">
      <c r="B10" s="27" t="s">
        <v>69</v>
      </c>
      <c r="C10" s="28"/>
      <c r="D10" s="25"/>
      <c r="E10" s="25"/>
      <c r="F10" s="25"/>
    </row>
    <row r="11" spans="2:6" outlineLevel="1" x14ac:dyDescent="0.3">
      <c r="B11" s="26"/>
      <c r="C11" s="26" t="s">
        <v>62</v>
      </c>
      <c r="D11" s="20">
        <v>1246.6666666666699</v>
      </c>
      <c r="E11" s="20">
        <v>1332.3333333333301</v>
      </c>
      <c r="F11" s="20">
        <v>1187.3333333333301</v>
      </c>
    </row>
    <row r="12" spans="2:6" outlineLevel="1" x14ac:dyDescent="0.3">
      <c r="B12" s="26"/>
      <c r="C12" s="26" t="s">
        <v>63</v>
      </c>
      <c r="D12" s="20">
        <v>1530</v>
      </c>
      <c r="E12" s="20">
        <v>1615.6666666666699</v>
      </c>
      <c r="F12" s="20">
        <v>1470.6666666666699</v>
      </c>
    </row>
    <row r="13" spans="2:6" outlineLevel="1" x14ac:dyDescent="0.3">
      <c r="B13" s="26"/>
      <c r="C13" s="26" t="s">
        <v>64</v>
      </c>
      <c r="D13" s="20">
        <v>1090</v>
      </c>
      <c r="E13" s="20">
        <v>1175.6666666666699</v>
      </c>
      <c r="F13" s="20">
        <v>1030.6666666666699</v>
      </c>
    </row>
    <row r="14" spans="2:6" ht="17.25" outlineLevel="1" thickBot="1" x14ac:dyDescent="0.35">
      <c r="B14" s="29"/>
      <c r="C14" s="29" t="s">
        <v>65</v>
      </c>
      <c r="D14" s="21">
        <v>1240</v>
      </c>
      <c r="E14" s="21">
        <v>1325.6666666666699</v>
      </c>
      <c r="F14" s="21">
        <v>1180.6666666666699</v>
      </c>
    </row>
    <row r="15" spans="2:6" x14ac:dyDescent="0.3">
      <c r="B15" t="s">
        <v>70</v>
      </c>
    </row>
    <row r="16" spans="2:6" x14ac:dyDescent="0.3">
      <c r="B16" t="s">
        <v>71</v>
      </c>
    </row>
    <row r="17" spans="2:2" x14ac:dyDescent="0.3">
      <c r="B17" t="s">
        <v>72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13" sqref="H13"/>
    </sheetView>
  </sheetViews>
  <sheetFormatPr defaultRowHeight="13.5" x14ac:dyDescent="0.3"/>
  <cols>
    <col min="1" max="1" width="18.625" style="1" customWidth="1"/>
    <col min="2" max="2" width="15.625" style="1" customWidth="1"/>
    <col min="3" max="7" width="12.625" style="1" customWidth="1"/>
    <col min="8" max="16384" width="9" style="1"/>
  </cols>
  <sheetData>
    <row r="1" spans="1:11" ht="13.5" customHeight="1" x14ac:dyDescent="0.3"/>
    <row r="2" spans="1:11" ht="13.5" customHeight="1" x14ac:dyDescent="0.3">
      <c r="A2" s="2" t="s">
        <v>25</v>
      </c>
      <c r="B2" s="2" t="s">
        <v>2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1</v>
      </c>
    </row>
    <row r="3" spans="1:11" ht="13.5" customHeight="1" x14ac:dyDescent="0.3">
      <c r="A3" s="3" t="s">
        <v>30</v>
      </c>
      <c r="B3" s="3" t="s">
        <v>31</v>
      </c>
      <c r="C3" s="3" t="s">
        <v>32</v>
      </c>
      <c r="D3" s="5">
        <v>1250</v>
      </c>
      <c r="E3" s="5">
        <v>1260</v>
      </c>
      <c r="F3" s="5">
        <v>1230</v>
      </c>
      <c r="G3" s="5">
        <f t="shared" ref="G3:G12" si="0">AVERAGE(D3:F3)</f>
        <v>1246.6666666666667</v>
      </c>
      <c r="J3" s="39"/>
      <c r="K3" s="39"/>
    </row>
    <row r="4" spans="1:11" ht="13.5" customHeight="1" x14ac:dyDescent="0.3">
      <c r="A4" s="3" t="s">
        <v>33</v>
      </c>
      <c r="B4" s="3" t="s">
        <v>34</v>
      </c>
      <c r="C4" s="3" t="s">
        <v>35</v>
      </c>
      <c r="D4" s="5">
        <v>2530</v>
      </c>
      <c r="E4" s="5">
        <v>2780</v>
      </c>
      <c r="F4" s="5">
        <v>2610</v>
      </c>
      <c r="G4" s="5">
        <f t="shared" si="0"/>
        <v>2640</v>
      </c>
    </row>
    <row r="5" spans="1:11" ht="13.5" customHeight="1" x14ac:dyDescent="0.3">
      <c r="A5" s="3" t="s">
        <v>36</v>
      </c>
      <c r="B5" s="3" t="s">
        <v>31</v>
      </c>
      <c r="C5" s="3" t="s">
        <v>37</v>
      </c>
      <c r="D5" s="5">
        <v>1160</v>
      </c>
      <c r="E5" s="5">
        <v>1560</v>
      </c>
      <c r="F5" s="5">
        <v>1870</v>
      </c>
      <c r="G5" s="5">
        <f t="shared" si="0"/>
        <v>1530</v>
      </c>
    </row>
    <row r="6" spans="1:11" ht="13.5" customHeight="1" x14ac:dyDescent="0.3">
      <c r="A6" s="3" t="s">
        <v>38</v>
      </c>
      <c r="B6" s="3" t="s">
        <v>39</v>
      </c>
      <c r="C6" s="3" t="s">
        <v>40</v>
      </c>
      <c r="D6" s="5">
        <v>1280</v>
      </c>
      <c r="E6" s="5">
        <v>1350</v>
      </c>
      <c r="F6" s="5">
        <v>1520</v>
      </c>
      <c r="G6" s="5">
        <f t="shared" si="0"/>
        <v>1383.3333333333333</v>
      </c>
    </row>
    <row r="7" spans="1:11" ht="13.5" customHeight="1" x14ac:dyDescent="0.3">
      <c r="A7" s="3" t="s">
        <v>41</v>
      </c>
      <c r="B7" s="3" t="s">
        <v>31</v>
      </c>
      <c r="C7" s="3" t="s">
        <v>37</v>
      </c>
      <c r="D7" s="5">
        <v>1050</v>
      </c>
      <c r="E7" s="5">
        <v>1030</v>
      </c>
      <c r="F7" s="5">
        <v>1190</v>
      </c>
      <c r="G7" s="5">
        <f t="shared" si="0"/>
        <v>1090</v>
      </c>
    </row>
    <row r="8" spans="1:11" ht="13.5" customHeight="1" x14ac:dyDescent="0.3">
      <c r="A8" s="3" t="s">
        <v>42</v>
      </c>
      <c r="B8" s="3" t="s">
        <v>43</v>
      </c>
      <c r="C8" s="3" t="s">
        <v>40</v>
      </c>
      <c r="D8" s="5">
        <v>1360</v>
      </c>
      <c r="E8" s="5">
        <v>1390</v>
      </c>
      <c r="F8" s="5">
        <v>1410</v>
      </c>
      <c r="G8" s="5">
        <f t="shared" si="0"/>
        <v>1386.6666666666667</v>
      </c>
    </row>
    <row r="9" spans="1:11" ht="13.5" customHeight="1" x14ac:dyDescent="0.3">
      <c r="A9" s="3" t="s">
        <v>44</v>
      </c>
      <c r="B9" s="3" t="s">
        <v>39</v>
      </c>
      <c r="C9" s="3" t="s">
        <v>35</v>
      </c>
      <c r="D9" s="5">
        <v>1730</v>
      </c>
      <c r="E9" s="5">
        <v>1960</v>
      </c>
      <c r="F9" s="5">
        <v>1120</v>
      </c>
      <c r="G9" s="5">
        <f t="shared" si="0"/>
        <v>1603.3333333333333</v>
      </c>
    </row>
    <row r="10" spans="1:11" ht="13.5" customHeight="1" x14ac:dyDescent="0.3">
      <c r="A10" s="3" t="s">
        <v>45</v>
      </c>
      <c r="B10" s="3" t="s">
        <v>34</v>
      </c>
      <c r="C10" s="3" t="s">
        <v>37</v>
      </c>
      <c r="D10" s="5">
        <v>1890</v>
      </c>
      <c r="E10" s="5">
        <v>1650</v>
      </c>
      <c r="F10" s="5">
        <v>1850</v>
      </c>
      <c r="G10" s="5">
        <f t="shared" si="0"/>
        <v>1796.6666666666667</v>
      </c>
    </row>
    <row r="11" spans="1:11" ht="13.5" customHeight="1" x14ac:dyDescent="0.3">
      <c r="A11" s="3" t="s">
        <v>46</v>
      </c>
      <c r="B11" s="3" t="s">
        <v>31</v>
      </c>
      <c r="C11" s="3" t="s">
        <v>32</v>
      </c>
      <c r="D11" s="5">
        <v>1190</v>
      </c>
      <c r="E11" s="5">
        <v>1150</v>
      </c>
      <c r="F11" s="5">
        <v>1380</v>
      </c>
      <c r="G11" s="5">
        <f t="shared" si="0"/>
        <v>1240</v>
      </c>
    </row>
    <row r="12" spans="1:11" ht="13.5" customHeight="1" x14ac:dyDescent="0.3">
      <c r="A12" s="3" t="s">
        <v>47</v>
      </c>
      <c r="B12" s="3" t="s">
        <v>43</v>
      </c>
      <c r="C12" s="3" t="s">
        <v>35</v>
      </c>
      <c r="D12" s="5">
        <v>1530</v>
      </c>
      <c r="E12" s="5">
        <v>1750</v>
      </c>
      <c r="F12" s="5">
        <v>1130</v>
      </c>
      <c r="G12" s="5">
        <f t="shared" si="0"/>
        <v>1470</v>
      </c>
    </row>
    <row r="13" spans="1:11" ht="13.5" customHeight="1" x14ac:dyDescent="0.3"/>
  </sheetData>
  <scenarios current="1" sqref="G3 G5 G7 G11">
    <scenario name="2017년 257 증가" locked="1" count="4" user="자격검정팀" comment="만든 사람 자격검정팀 날짜 2018-01-12">
      <inputCells r="F3" val="1487" numFmtId="176"/>
      <inputCells r="F5" val="2127" numFmtId="176"/>
      <inputCells r="F7" val="1447" numFmtId="176"/>
      <inputCells r="F11" val="1637" numFmtId="176"/>
    </scenario>
    <scenario name="2017년 178 감소" locked="1" count="4" user="자격검정팀" comment="만든 사람 자격검정팀 날짜 2018-01-12">
      <inputCells r="F3" val="1052" numFmtId="176"/>
      <inputCells r="F5" val="1692" numFmtId="176"/>
      <inputCells r="F7" val="1012" numFmtId="176"/>
      <inputCells r="F11" val="1202" numFmtId="176"/>
    </scenario>
  </scenario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F14" sqref="F14"/>
    </sheetView>
  </sheetViews>
  <sheetFormatPr defaultRowHeight="16.5" x14ac:dyDescent="0.3"/>
  <cols>
    <col min="1" max="1" width="18.875" bestFit="1" customWidth="1"/>
    <col min="2" max="2" width="13" customWidth="1"/>
    <col min="3" max="3" width="13.25" customWidth="1"/>
    <col min="4" max="4" width="14.125" customWidth="1"/>
    <col min="5" max="5" width="16.25" customWidth="1"/>
    <col min="6" max="6" width="7.375" customWidth="1"/>
    <col min="7" max="9" width="14" bestFit="1" customWidth="1"/>
    <col min="10" max="11" width="14" customWidth="1"/>
    <col min="12" max="13" width="14" bestFit="1" customWidth="1"/>
    <col min="14" max="16" width="18.875" bestFit="1" customWidth="1"/>
  </cols>
  <sheetData>
    <row r="3" spans="1:5" x14ac:dyDescent="0.3">
      <c r="A3" s="34"/>
      <c r="B3" s="34"/>
      <c r="C3" s="35" t="s">
        <v>26</v>
      </c>
      <c r="D3" s="34"/>
      <c r="E3" s="34"/>
    </row>
    <row r="4" spans="1:5" x14ac:dyDescent="0.3">
      <c r="A4" s="35" t="s">
        <v>2</v>
      </c>
      <c r="B4" s="35" t="s">
        <v>80</v>
      </c>
      <c r="C4" s="36" t="s">
        <v>32</v>
      </c>
      <c r="D4" s="36" t="s">
        <v>35</v>
      </c>
      <c r="E4" s="36" t="s">
        <v>37</v>
      </c>
    </row>
    <row r="5" spans="1:5" x14ac:dyDescent="0.3">
      <c r="A5" s="49" t="s">
        <v>31</v>
      </c>
      <c r="B5" s="36" t="s">
        <v>73</v>
      </c>
      <c r="C5" s="37">
        <v>1220</v>
      </c>
      <c r="D5" s="37" t="s">
        <v>79</v>
      </c>
      <c r="E5" s="37">
        <v>1105</v>
      </c>
    </row>
    <row r="6" spans="1:5" x14ac:dyDescent="0.3">
      <c r="A6" s="50"/>
      <c r="B6" s="36" t="s">
        <v>75</v>
      </c>
      <c r="C6" s="37">
        <v>1205</v>
      </c>
      <c r="D6" s="37" t="s">
        <v>79</v>
      </c>
      <c r="E6" s="37">
        <v>1295</v>
      </c>
    </row>
    <row r="7" spans="1:5" x14ac:dyDescent="0.3">
      <c r="A7" s="50"/>
      <c r="B7" s="36" t="s">
        <v>77</v>
      </c>
      <c r="C7" s="37">
        <v>1305</v>
      </c>
      <c r="D7" s="37" t="s">
        <v>79</v>
      </c>
      <c r="E7" s="37">
        <v>1530</v>
      </c>
    </row>
    <row r="8" spans="1:5" x14ac:dyDescent="0.3">
      <c r="A8" s="49" t="s">
        <v>34</v>
      </c>
      <c r="B8" s="36" t="s">
        <v>73</v>
      </c>
      <c r="C8" s="37" t="s">
        <v>79</v>
      </c>
      <c r="D8" s="37">
        <v>2530</v>
      </c>
      <c r="E8" s="37">
        <v>1890</v>
      </c>
    </row>
    <row r="9" spans="1:5" x14ac:dyDescent="0.3">
      <c r="A9" s="50"/>
      <c r="B9" s="36" t="s">
        <v>75</v>
      </c>
      <c r="C9" s="37" t="s">
        <v>79</v>
      </c>
      <c r="D9" s="37">
        <v>2780</v>
      </c>
      <c r="E9" s="37">
        <v>1650</v>
      </c>
    </row>
    <row r="10" spans="1:5" x14ac:dyDescent="0.3">
      <c r="A10" s="50"/>
      <c r="B10" s="36" t="s">
        <v>77</v>
      </c>
      <c r="C10" s="37" t="s">
        <v>79</v>
      </c>
      <c r="D10" s="37">
        <v>2610</v>
      </c>
      <c r="E10" s="37">
        <v>1850</v>
      </c>
    </row>
    <row r="11" spans="1:5" x14ac:dyDescent="0.3">
      <c r="A11" s="49" t="s">
        <v>74</v>
      </c>
      <c r="B11" s="50"/>
      <c r="C11" s="37">
        <v>1220</v>
      </c>
      <c r="D11" s="37">
        <v>2530</v>
      </c>
      <c r="E11" s="37">
        <v>1366.6666666666667</v>
      </c>
    </row>
    <row r="12" spans="1:5" x14ac:dyDescent="0.3">
      <c r="A12" s="49" t="s">
        <v>76</v>
      </c>
      <c r="B12" s="50"/>
      <c r="C12" s="37">
        <v>1205</v>
      </c>
      <c r="D12" s="37">
        <v>2780</v>
      </c>
      <c r="E12" s="37">
        <v>1413.3333333333333</v>
      </c>
    </row>
    <row r="13" spans="1:5" x14ac:dyDescent="0.3">
      <c r="A13" s="49" t="s">
        <v>78</v>
      </c>
      <c r="B13" s="50"/>
      <c r="C13" s="37">
        <v>1305</v>
      </c>
      <c r="D13" s="37">
        <v>2610</v>
      </c>
      <c r="E13" s="37">
        <v>1636.6666666666667</v>
      </c>
    </row>
  </sheetData>
  <mergeCells count="5">
    <mergeCell ref="A5:A7"/>
    <mergeCell ref="A8:A10"/>
    <mergeCell ref="A11:B11"/>
    <mergeCell ref="A12:B12"/>
    <mergeCell ref="A13:B1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13" sqref="G13"/>
    </sheetView>
  </sheetViews>
  <sheetFormatPr defaultRowHeight="13.5" x14ac:dyDescent="0.3"/>
  <cols>
    <col min="1" max="1" width="18.625" style="1" customWidth="1"/>
    <col min="2" max="2" width="15.625" style="1" customWidth="1"/>
    <col min="3" max="6" width="12.625" style="1" customWidth="1"/>
    <col min="7" max="16384" width="9" style="1"/>
  </cols>
  <sheetData>
    <row r="1" spans="1:6" ht="13.5" customHeight="1" x14ac:dyDescent="0.3"/>
    <row r="2" spans="1:6" ht="13.5" customHeight="1" x14ac:dyDescent="0.3">
      <c r="A2" s="2" t="s">
        <v>25</v>
      </c>
      <c r="B2" s="2" t="s">
        <v>2</v>
      </c>
      <c r="C2" s="2" t="s">
        <v>26</v>
      </c>
      <c r="D2" s="2" t="s">
        <v>27</v>
      </c>
      <c r="E2" s="2" t="s">
        <v>28</v>
      </c>
      <c r="F2" s="2" t="s">
        <v>29</v>
      </c>
    </row>
    <row r="3" spans="1:6" ht="13.5" customHeight="1" x14ac:dyDescent="0.3">
      <c r="A3" s="3" t="s">
        <v>30</v>
      </c>
      <c r="B3" s="3" t="s">
        <v>31</v>
      </c>
      <c r="C3" s="3" t="s">
        <v>32</v>
      </c>
      <c r="D3" s="8">
        <v>1250</v>
      </c>
      <c r="E3" s="4">
        <v>1260</v>
      </c>
      <c r="F3" s="4">
        <v>1230</v>
      </c>
    </row>
    <row r="4" spans="1:6" ht="13.5" customHeight="1" x14ac:dyDescent="0.3">
      <c r="A4" s="3" t="s">
        <v>33</v>
      </c>
      <c r="B4" s="3" t="s">
        <v>34</v>
      </c>
      <c r="C4" s="3" t="s">
        <v>35</v>
      </c>
      <c r="D4" s="8">
        <v>2530</v>
      </c>
      <c r="E4" s="4">
        <v>2780</v>
      </c>
      <c r="F4" s="4">
        <v>2610</v>
      </c>
    </row>
    <row r="5" spans="1:6" ht="13.5" customHeight="1" x14ac:dyDescent="0.3">
      <c r="A5" s="3" t="s">
        <v>36</v>
      </c>
      <c r="B5" s="3" t="s">
        <v>31</v>
      </c>
      <c r="C5" s="3" t="s">
        <v>37</v>
      </c>
      <c r="D5" s="8">
        <v>1160</v>
      </c>
      <c r="E5" s="4">
        <v>1560</v>
      </c>
      <c r="F5" s="4">
        <v>1870</v>
      </c>
    </row>
    <row r="6" spans="1:6" ht="13.5" customHeight="1" x14ac:dyDescent="0.3">
      <c r="A6" s="3" t="s">
        <v>38</v>
      </c>
      <c r="B6" s="3" t="s">
        <v>39</v>
      </c>
      <c r="C6" s="3" t="s">
        <v>40</v>
      </c>
      <c r="D6" s="8">
        <v>1280</v>
      </c>
      <c r="E6" s="4">
        <v>1350</v>
      </c>
      <c r="F6" s="4">
        <v>1520</v>
      </c>
    </row>
    <row r="7" spans="1:6" ht="13.5" customHeight="1" x14ac:dyDescent="0.3">
      <c r="A7" s="3" t="s">
        <v>41</v>
      </c>
      <c r="B7" s="3" t="s">
        <v>31</v>
      </c>
      <c r="C7" s="3" t="s">
        <v>37</v>
      </c>
      <c r="D7" s="8">
        <v>1050</v>
      </c>
      <c r="E7" s="4">
        <v>1030</v>
      </c>
      <c r="F7" s="4">
        <v>1190</v>
      </c>
    </row>
    <row r="8" spans="1:6" ht="13.5" customHeight="1" x14ac:dyDescent="0.3">
      <c r="A8" s="3" t="s">
        <v>42</v>
      </c>
      <c r="B8" s="3" t="s">
        <v>43</v>
      </c>
      <c r="C8" s="3" t="s">
        <v>40</v>
      </c>
      <c r="D8" s="8">
        <v>1360</v>
      </c>
      <c r="E8" s="4">
        <v>1390</v>
      </c>
      <c r="F8" s="4">
        <v>1410</v>
      </c>
    </row>
    <row r="9" spans="1:6" ht="13.5" customHeight="1" x14ac:dyDescent="0.3">
      <c r="A9" s="3" t="s">
        <v>44</v>
      </c>
      <c r="B9" s="3" t="s">
        <v>39</v>
      </c>
      <c r="C9" s="3" t="s">
        <v>35</v>
      </c>
      <c r="D9" s="8">
        <v>1730</v>
      </c>
      <c r="E9" s="4">
        <v>1960</v>
      </c>
      <c r="F9" s="4">
        <v>1120</v>
      </c>
    </row>
    <row r="10" spans="1:6" ht="13.5" customHeight="1" x14ac:dyDescent="0.3">
      <c r="A10" s="3" t="s">
        <v>45</v>
      </c>
      <c r="B10" s="3" t="s">
        <v>34</v>
      </c>
      <c r="C10" s="3" t="s">
        <v>37</v>
      </c>
      <c r="D10" s="8">
        <v>1890</v>
      </c>
      <c r="E10" s="4">
        <v>1650</v>
      </c>
      <c r="F10" s="4">
        <v>1850</v>
      </c>
    </row>
    <row r="11" spans="1:6" ht="13.5" customHeight="1" x14ac:dyDescent="0.3">
      <c r="A11" s="3" t="s">
        <v>46</v>
      </c>
      <c r="B11" s="3" t="s">
        <v>31</v>
      </c>
      <c r="C11" s="3" t="s">
        <v>32</v>
      </c>
      <c r="D11" s="8">
        <v>1190</v>
      </c>
      <c r="E11" s="4">
        <v>1150</v>
      </c>
      <c r="F11" s="4">
        <v>1380</v>
      </c>
    </row>
    <row r="12" spans="1:6" ht="13.5" customHeight="1" x14ac:dyDescent="0.3">
      <c r="A12" s="3" t="s">
        <v>47</v>
      </c>
      <c r="B12" s="3" t="s">
        <v>43</v>
      </c>
      <c r="C12" s="3" t="s">
        <v>35</v>
      </c>
      <c r="D12" s="8">
        <v>1530</v>
      </c>
      <c r="E12" s="4">
        <v>1750</v>
      </c>
      <c r="F12" s="4">
        <v>1130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I30" sqref="I30"/>
    </sheetView>
  </sheetViews>
  <sheetFormatPr defaultRowHeight="13.5" x14ac:dyDescent="0.3"/>
  <cols>
    <col min="1" max="1" width="16.125" style="1" customWidth="1"/>
    <col min="2" max="4" width="11.5" style="1" customWidth="1"/>
    <col min="5" max="16384" width="9" style="1"/>
  </cols>
  <sheetData>
    <row r="1" spans="1:4" ht="13.5" customHeight="1" x14ac:dyDescent="0.3"/>
    <row r="2" spans="1:4" ht="13.5" customHeight="1" x14ac:dyDescent="0.3">
      <c r="A2" s="2" t="s">
        <v>25</v>
      </c>
      <c r="B2" s="2" t="s">
        <v>27</v>
      </c>
      <c r="C2" s="2" t="s">
        <v>28</v>
      </c>
      <c r="D2" s="2" t="s">
        <v>29</v>
      </c>
    </row>
    <row r="3" spans="1:4" ht="13.5" customHeight="1" x14ac:dyDescent="0.3">
      <c r="A3" s="3" t="s">
        <v>30</v>
      </c>
      <c r="B3" s="9">
        <v>1250</v>
      </c>
      <c r="C3" s="10">
        <v>1260</v>
      </c>
      <c r="D3" s="10">
        <v>1230</v>
      </c>
    </row>
    <row r="4" spans="1:4" ht="13.5" customHeight="1" x14ac:dyDescent="0.3">
      <c r="A4" s="3" t="s">
        <v>33</v>
      </c>
      <c r="B4" s="9">
        <v>2530</v>
      </c>
      <c r="C4" s="10">
        <v>2780</v>
      </c>
      <c r="D4" s="10">
        <v>2610</v>
      </c>
    </row>
    <row r="5" spans="1:4" ht="13.5" customHeight="1" x14ac:dyDescent="0.3">
      <c r="A5" s="3" t="s">
        <v>36</v>
      </c>
      <c r="B5" s="9">
        <v>1160</v>
      </c>
      <c r="C5" s="10">
        <v>1560</v>
      </c>
      <c r="D5" s="10">
        <v>1870</v>
      </c>
    </row>
    <row r="6" spans="1:4" ht="13.5" customHeight="1" x14ac:dyDescent="0.3">
      <c r="A6" s="3" t="s">
        <v>38</v>
      </c>
      <c r="B6" s="9">
        <v>1280</v>
      </c>
      <c r="C6" s="10">
        <v>1350</v>
      </c>
      <c r="D6" s="10">
        <v>1520</v>
      </c>
    </row>
    <row r="7" spans="1:4" ht="13.5" customHeight="1" x14ac:dyDescent="0.3">
      <c r="A7" s="3" t="s">
        <v>41</v>
      </c>
      <c r="B7" s="9">
        <v>1050</v>
      </c>
      <c r="C7" s="10">
        <v>1030</v>
      </c>
      <c r="D7" s="10">
        <v>1190</v>
      </c>
    </row>
    <row r="8" spans="1:4" ht="13.5" customHeight="1" x14ac:dyDescent="0.3">
      <c r="A8" s="3" t="s">
        <v>42</v>
      </c>
      <c r="B8" s="9">
        <v>1360</v>
      </c>
      <c r="C8" s="10">
        <v>1390</v>
      </c>
      <c r="D8" s="10">
        <v>1410</v>
      </c>
    </row>
    <row r="9" spans="1:4" x14ac:dyDescent="0.3">
      <c r="A9" s="3" t="s">
        <v>44</v>
      </c>
      <c r="B9" s="9">
        <v>1730</v>
      </c>
      <c r="C9" s="10">
        <v>1960</v>
      </c>
      <c r="D9" s="10">
        <v>1120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신청현황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2018-01-15T06:10:19Z</dcterms:modified>
</cp:coreProperties>
</file>