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75" yWindow="1140" windowWidth="22260" windowHeight="10290" tabRatio="881"/>
  </bookViews>
  <sheets>
    <sheet name="실적현황" sheetId="1" r:id="rId1"/>
    <sheet name="부분합" sheetId="5" r:id="rId2"/>
    <sheet name="필터" sheetId="8" r:id="rId3"/>
    <sheet name="시나리오 요약" sheetId="15" r:id="rId4"/>
    <sheet name="시나리오" sheetId="9" r:id="rId5"/>
    <sheet name="피벗테이블 정답" sheetId="16" r:id="rId6"/>
    <sheet name="피벗테이블" sheetId="11" r:id="rId7"/>
    <sheet name="차트" sheetId="14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필터!$A$18:$E$18</definedName>
  </definedNames>
  <calcPr calcId="14562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3" i="1"/>
  <c r="A15" i="8" l="1"/>
  <c r="G17" i="5" l="1"/>
  <c r="G11" i="5"/>
  <c r="G6" i="5"/>
  <c r="G18" i="5"/>
  <c r="F18" i="5"/>
  <c r="E18" i="5"/>
  <c r="G12" i="5"/>
  <c r="F12" i="5"/>
  <c r="E12" i="5"/>
  <c r="G7" i="5"/>
  <c r="F7" i="5"/>
  <c r="F20" i="5" s="1"/>
  <c r="E7" i="5"/>
  <c r="E20" i="5" s="1"/>
  <c r="G20" i="5" l="1"/>
  <c r="G19" i="5"/>
  <c r="E15" i="1"/>
  <c r="E14" i="1"/>
  <c r="E13" i="1"/>
  <c r="H4" i="1"/>
  <c r="H5" i="1"/>
  <c r="H6" i="1"/>
  <c r="H7" i="1"/>
  <c r="H8" i="1"/>
  <c r="H9" i="1"/>
  <c r="H10" i="1"/>
  <c r="H11" i="1"/>
  <c r="H12" i="1"/>
  <c r="H3" i="1"/>
  <c r="G4" i="9" l="1"/>
  <c r="G5" i="9"/>
  <c r="G6" i="9"/>
  <c r="G7" i="9"/>
  <c r="G8" i="9"/>
  <c r="G9" i="9"/>
  <c r="G10" i="9"/>
  <c r="G11" i="9"/>
  <c r="G12" i="9"/>
  <c r="G3" i="9"/>
</calcChain>
</file>

<file path=xl/sharedStrings.xml><?xml version="1.0" encoding="utf-8"?>
<sst xmlns="http://schemas.openxmlformats.org/spreadsheetml/2006/main" count="327" uniqueCount="70">
  <si>
    <t>매출수량</t>
  </si>
  <si>
    <t>단가</t>
  </si>
  <si>
    <t>매출총액</t>
  </si>
  <si>
    <t>상품명</t>
  </si>
  <si>
    <t>SD카드</t>
  </si>
  <si>
    <t>유무선공유기</t>
  </si>
  <si>
    <t>유무선공유기</t>
    <phoneticPr fontId="1" type="noConversion"/>
  </si>
  <si>
    <t>USB 메모리</t>
  </si>
  <si>
    <t>유무선랜카드</t>
  </si>
  <si>
    <t>사원번호</t>
  </si>
  <si>
    <t>사원명</t>
  </si>
  <si>
    <t>부서</t>
  </si>
  <si>
    <t>M170403</t>
  </si>
  <si>
    <t>김영석</t>
  </si>
  <si>
    <t>서부영업부</t>
  </si>
  <si>
    <t>F110215</t>
  </si>
  <si>
    <t>이나리</t>
  </si>
  <si>
    <t>중부영업부</t>
  </si>
  <si>
    <t>M150601</t>
  </si>
  <si>
    <t>박용철</t>
  </si>
  <si>
    <t>남부영업부</t>
  </si>
  <si>
    <t>F140506</t>
  </si>
  <si>
    <t>최현주</t>
  </si>
  <si>
    <t>'단가' 중 두 번째로 큰 값</t>
    <phoneticPr fontId="1" type="noConversion"/>
  </si>
  <si>
    <t>조건</t>
    <phoneticPr fontId="3" type="noConversion"/>
  </si>
  <si>
    <t>부서</t>
    <phoneticPr fontId="1" type="noConversion"/>
  </si>
  <si>
    <t>외장하드</t>
    <phoneticPr fontId="1" type="noConversion"/>
  </si>
  <si>
    <t>상반기</t>
    <phoneticPr fontId="1" type="noConversion"/>
  </si>
  <si>
    <t>하반기</t>
    <phoneticPr fontId="1" type="noConversion"/>
  </si>
  <si>
    <t>남부영업부</t>
    <phoneticPr fontId="1" type="noConversion"/>
  </si>
  <si>
    <t>중부영업부</t>
    <phoneticPr fontId="1" type="noConversion"/>
  </si>
  <si>
    <t>순위</t>
    <phoneticPr fontId="1" type="noConversion"/>
  </si>
  <si>
    <t>비고</t>
    <phoneticPr fontId="1" type="noConversion"/>
  </si>
  <si>
    <t>'부서'가 "서부영업부"인 '매출총액'의 합계</t>
    <phoneticPr fontId="1" type="noConversion"/>
  </si>
  <si>
    <t>'매출총액'의 최대값-최소값 차이</t>
    <phoneticPr fontId="1" type="noConversion"/>
  </si>
  <si>
    <t>중부영업부 최대값</t>
  </si>
  <si>
    <t>서부영업부 최대값</t>
  </si>
  <si>
    <t>남부영업부 최대값</t>
  </si>
  <si>
    <t>전체 최대값</t>
  </si>
  <si>
    <t>중부영업부 요약</t>
  </si>
  <si>
    <t>서부영업부 요약</t>
  </si>
  <si>
    <t>남부영업부 요약</t>
  </si>
  <si>
    <t>총합계</t>
  </si>
  <si>
    <t>$F$3</t>
  </si>
  <si>
    <t>$F$7</t>
  </si>
  <si>
    <t>$F$11</t>
  </si>
  <si>
    <t>$G$3</t>
  </si>
  <si>
    <t>$G$7</t>
  </si>
  <si>
    <t>$G$11</t>
  </si>
  <si>
    <t>매출수량 57 증가</t>
  </si>
  <si>
    <t>만든 사람 hmlee7 날짜 2019-07-04</t>
  </si>
  <si>
    <t>매출수량 49 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</si>
  <si>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</si>
  <si>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</si>
  <si>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</si>
  <si>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</si>
  <si>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</si>
  <si>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</si>
  <si>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</si>
  <si>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전체 최대값 : 단가</t>
  </si>
  <si>
    <t>최대값 : 단가</t>
  </si>
  <si>
    <t>전체 최대값 : 매출총액</t>
  </si>
  <si>
    <t>최대값 : 매출총액</t>
  </si>
  <si>
    <t>***</t>
  </si>
  <si>
    <t>값</t>
  </si>
  <si>
    <t>사원번호</t>
    <phoneticPr fontId="1" type="noConversion"/>
  </si>
  <si>
    <t>부서</t>
    <phoneticPr fontId="1" type="noConversion"/>
  </si>
  <si>
    <t>상품명</t>
    <phoneticPr fontId="1" type="noConversion"/>
  </si>
  <si>
    <t>단가</t>
    <phoneticPr fontId="1" type="noConversion"/>
  </si>
  <si>
    <t>M170403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</si>
</sst>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&quot;개&quot;"/>
    <numFmt numFmtId="178" formatCode="#,##0&quot;원&quot;"/>
  </numFmts>
  <fonts count="11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indexed="9"/>
      <name val="맑은 고딕"/>
      <family val="2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indexed="18"/>
      <name val="맑은 고딕"/>
      <family val="2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 applyBorder="1" applyAlignment="1"/>
    <xf numFmtId="176" fontId="0" fillId="0" borderId="0" xfId="0" applyNumberFormat="1" applyFill="1" applyBorder="1" applyAlignment="1"/>
    <xf numFmtId="176" fontId="0" fillId="0" borderId="7" xfId="0" applyNumberFormat="1" applyFill="1" applyBorder="1" applyAlignment="1"/>
    <xf numFmtId="0" fontId="5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0" fillId="0" borderId="4" xfId="0" applyFill="1" applyBorder="1" applyAlignment="1"/>
    <xf numFmtId="0" fontId="6" fillId="4" borderId="0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176" fontId="0" fillId="5" borderId="0" xfId="0" applyNumberFormat="1" applyFill="1" applyBorder="1" applyAlignment="1"/>
    <xf numFmtId="0" fontId="9" fillId="0" borderId="0" xfId="0" applyFont="1" applyFill="1" applyBorder="1" applyAlignment="1">
      <alignment vertical="top" wrapText="1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/>
    <xf numFmtId="0" fontId="1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6" fontId="2" fillId="0" borderId="0" xfId="0" applyNumberFormat="1" applyFont="1" applyBorder="1" applyAlignment="1"/>
    <xf numFmtId="176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76" fontId="0" fillId="0" borderId="0" xfId="0" applyNumberFormat="1"/>
    <xf numFmtId="178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2" borderId="3" xfId="0" quotePrefix="1" applyFont="1" applyFill="1" applyBorder="1" applyAlignment="1">
      <alignment horizontal="center" vertical="center"/>
    </xf>
    <xf numFmtId="0" fontId="10" fillId="2" borderId="4" xfId="0" quotePrefix="1" applyFont="1" applyFill="1" applyBorder="1" applyAlignment="1">
      <alignment horizontal="center" vertical="center"/>
    </xf>
    <xf numFmtId="0" fontId="10" fillId="2" borderId="5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표준" xfId="0" builtinId="0"/>
  </cellStyles>
  <dxfs count="3">
    <dxf>
      <numFmt numFmtId="176" formatCode="#,##0_ "/>
    </dxf>
    <dxf>
      <alignment horizontal="center" readingOrder="0"/>
    </dxf>
    <dxf>
      <font>
        <b/>
        <i val="0"/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 sz="1800" b="0" i="1">
                <a:latin typeface="궁서" panose="02030600000101010101" pitchFamily="18" charset="-127"/>
                <a:ea typeface="궁서" panose="02030600000101010101" pitchFamily="18" charset="-127"/>
              </a:defRPr>
            </a:pPr>
            <a:r>
              <a:rPr lang="ko-KR" sz="1800" b="0" i="1">
                <a:latin typeface="궁서" panose="02030600000101010101" pitchFamily="18" charset="-127"/>
                <a:ea typeface="궁서" panose="02030600000101010101" pitchFamily="18" charset="-127"/>
              </a:rPr>
              <a:t>영업부서별 실적 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차트!$C$2</c:f>
              <c:strCache>
                <c:ptCount val="1"/>
                <c:pt idx="0">
                  <c:v>상반기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차트!$A$3:$A$7</c:f>
              <c:strCache>
                <c:ptCount val="5"/>
                <c:pt idx="0">
                  <c:v>SD카드</c:v>
                </c:pt>
                <c:pt idx="1">
                  <c:v>USB 메모리</c:v>
                </c:pt>
                <c:pt idx="2">
                  <c:v>유무선공유기</c:v>
                </c:pt>
                <c:pt idx="3">
                  <c:v>유무선랜카드</c:v>
                </c:pt>
                <c:pt idx="4">
                  <c:v>외장하드</c:v>
                </c:pt>
              </c:strCache>
            </c:strRef>
          </c:cat>
          <c:val>
            <c:numRef>
              <c:f>차트!$C$3:$C$7</c:f>
              <c:numCache>
                <c:formatCode>#,##0_ </c:formatCode>
                <c:ptCount val="5"/>
                <c:pt idx="0">
                  <c:v>891000</c:v>
                </c:pt>
                <c:pt idx="1">
                  <c:v>1672000</c:v>
                </c:pt>
                <c:pt idx="2">
                  <c:v>776000</c:v>
                </c:pt>
                <c:pt idx="3">
                  <c:v>486000</c:v>
                </c:pt>
                <c:pt idx="4">
                  <c:v>744000</c:v>
                </c:pt>
              </c:numCache>
            </c:numRef>
          </c:val>
        </c:ser>
        <c:ser>
          <c:idx val="1"/>
          <c:order val="1"/>
          <c:tx>
            <c:strRef>
              <c:f>차트!$D$2</c:f>
              <c:strCache>
                <c:ptCount val="1"/>
                <c:pt idx="0">
                  <c:v>하반기</c:v>
                </c:pt>
              </c:strCache>
            </c:strRef>
          </c:tx>
          <c:invertIfNegative val="0"/>
          <c:cat>
            <c:strRef>
              <c:f>차트!$A$3:$A$7</c:f>
              <c:strCache>
                <c:ptCount val="5"/>
                <c:pt idx="0">
                  <c:v>SD카드</c:v>
                </c:pt>
                <c:pt idx="1">
                  <c:v>USB 메모리</c:v>
                </c:pt>
                <c:pt idx="2">
                  <c:v>유무선공유기</c:v>
                </c:pt>
                <c:pt idx="3">
                  <c:v>유무선랜카드</c:v>
                </c:pt>
                <c:pt idx="4">
                  <c:v>외장하드</c:v>
                </c:pt>
              </c:strCache>
            </c:strRef>
          </c:cat>
          <c:val>
            <c:numRef>
              <c:f>차트!$D$3:$D$7</c:f>
              <c:numCache>
                <c:formatCode>#,##0_ </c:formatCode>
                <c:ptCount val="5"/>
                <c:pt idx="0">
                  <c:v>1192950</c:v>
                </c:pt>
                <c:pt idx="1">
                  <c:v>1200000</c:v>
                </c:pt>
                <c:pt idx="2">
                  <c:v>543200</c:v>
                </c:pt>
                <c:pt idx="3">
                  <c:v>540000</c:v>
                </c:pt>
                <c:pt idx="4">
                  <c:v>496000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80704"/>
        <c:axId val="154282240"/>
      </c:barChart>
      <c:catAx>
        <c:axId val="15428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54282240"/>
        <c:crosses val="autoZero"/>
        <c:auto val="1"/>
        <c:lblAlgn val="ctr"/>
        <c:lblOffset val="100"/>
        <c:noMultiLvlLbl val="0"/>
      </c:catAx>
      <c:valAx>
        <c:axId val="154282240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54280704"/>
        <c:crosses val="autoZero"/>
        <c:crossBetween val="between"/>
      </c:valAx>
      <c:spPr>
        <a:gradFill flip="none"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  <a:tileRect/>
        </a:gradFill>
      </c:spPr>
    </c:plotArea>
    <c:legend>
      <c:legendPos val="t"/>
      <c:layout/>
      <c:overlay val="0"/>
    </c:legend>
    <c:plotVisOnly val="1"/>
    <c:dispBlanksAs val="gap"/>
    <c:showDLblsOverMax val="0"/>
  </c:chart>
  <c:spPr>
    <a:ln w="22225" cmpd="sng">
      <a:solidFill>
        <a:srgbClr val="7030A0"/>
      </a:solidFill>
      <a:prstDash val="sysDash"/>
    </a:ln>
  </c:spPr>
  <c:txPr>
    <a:bodyPr/>
    <a:lstStyle/>
    <a:p>
      <a:pPr>
        <a:defRPr sz="1100">
          <a:latin typeface="굴림체" pitchFamily="49" charset="-127"/>
          <a:ea typeface="굴림체" pitchFamily="49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28575</xdr:rowOff>
    </xdr:from>
    <xdr:to>
      <xdr:col>7</xdr:col>
      <xdr:colOff>771524</xdr:colOff>
      <xdr:row>0</xdr:row>
      <xdr:rowOff>981075</xdr:rowOff>
    </xdr:to>
    <xdr:sp macro="" textlink="">
      <xdr:nvSpPr>
        <xdr:cNvPr id="2" name="정육면체 1"/>
        <xdr:cNvSpPr/>
      </xdr:nvSpPr>
      <xdr:spPr>
        <a:xfrm>
          <a:off x="1057274" y="28575"/>
          <a:ext cx="6296025" cy="952500"/>
        </a:xfrm>
        <a:prstGeom prst="cub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ko-KR" altLang="en-US" sz="2800" i="1">
              <a:latin typeface="궁서체" pitchFamily="17" charset="-127"/>
              <a:ea typeface="궁서체" pitchFamily="17" charset="-127"/>
            </a:rPr>
            <a:t>영업부서별 실적 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6</xdr:col>
      <xdr:colOff>666751</xdr:colOff>
      <xdr:row>25</xdr:row>
      <xdr:rowOff>9525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만든 이" refreshedDate="43650.814967824073" createdVersion="4" refreshedVersion="4" minRefreshableVersion="3" recordCount="10">
  <cacheSource type="worksheet">
    <worksheetSource ref="A2:G12" sheet="피벗테이블"/>
  </cacheSource>
  <cacheFields count="7">
    <cacheField name="사원번호" numFmtId="0">
      <sharedItems/>
    </cacheField>
    <cacheField name="사원명" numFmtId="0">
      <sharedItems count="4">
        <s v="김영석"/>
        <s v="이나리"/>
        <s v="박용철"/>
        <s v="최현주"/>
      </sharedItems>
    </cacheField>
    <cacheField name="부서" numFmtId="0">
      <sharedItems count="3">
        <s v="서부영업부"/>
        <s v="중부영업부"/>
        <s v="남부영업부"/>
      </sharedItems>
    </cacheField>
    <cacheField name="상품명" numFmtId="0">
      <sharedItems count="4">
        <s v="SD카드"/>
        <s v="유무선공유기"/>
        <s v="USB 메모리"/>
        <s v="유무선랜카드"/>
      </sharedItems>
    </cacheField>
    <cacheField name="단가" numFmtId="0">
      <sharedItems containsSemiMixedTypes="0" containsString="0" containsNumber="1" containsInteger="1" minValue="4950" maxValue="27000"/>
    </cacheField>
    <cacheField name="매출수량" numFmtId="0">
      <sharedItems containsSemiMixedTypes="0" containsString="0" containsNumber="1" containsInteger="1" minValue="23" maxValue="194"/>
    </cacheField>
    <cacheField name="매출총액" numFmtId="0">
      <sharedItems containsSemiMixedTypes="0" containsString="0" containsNumber="1" containsInteger="1" minValue="446200" maxValue="1026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M170403"/>
    <x v="0"/>
    <x v="0"/>
    <x v="0"/>
    <n v="4950"/>
    <n v="194"/>
    <n v="960300"/>
  </r>
  <r>
    <s v="F110215"/>
    <x v="1"/>
    <x v="1"/>
    <x v="1"/>
    <n v="19400"/>
    <n v="45"/>
    <n v="873000"/>
  </r>
  <r>
    <s v="M150601"/>
    <x v="2"/>
    <x v="2"/>
    <x v="2"/>
    <n v="8000"/>
    <n v="105"/>
    <n v="840000"/>
  </r>
  <r>
    <s v="F140506"/>
    <x v="3"/>
    <x v="2"/>
    <x v="1"/>
    <n v="19400"/>
    <n v="36"/>
    <n v="698400"/>
  </r>
  <r>
    <s v="M170403"/>
    <x v="0"/>
    <x v="0"/>
    <x v="0"/>
    <n v="4950"/>
    <n v="135"/>
    <n v="668250"/>
  </r>
  <r>
    <s v="F110215"/>
    <x v="1"/>
    <x v="1"/>
    <x v="3"/>
    <n v="27000"/>
    <n v="38"/>
    <n v="1026000"/>
  </r>
  <r>
    <s v="M150601"/>
    <x v="2"/>
    <x v="2"/>
    <x v="2"/>
    <n v="8000"/>
    <n v="126"/>
    <n v="1008000"/>
  </r>
  <r>
    <s v="F110215"/>
    <x v="1"/>
    <x v="1"/>
    <x v="1"/>
    <n v="19400"/>
    <n v="23"/>
    <n v="446200"/>
  </r>
  <r>
    <s v="M170403"/>
    <x v="0"/>
    <x v="0"/>
    <x v="0"/>
    <n v="4950"/>
    <n v="92"/>
    <n v="455400"/>
  </r>
  <r>
    <s v="F140506"/>
    <x v="3"/>
    <x v="2"/>
    <x v="2"/>
    <n v="8000"/>
    <n v="128"/>
    <n v="1024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dataOnRows="1" applyNumberFormats="0" applyBorderFormats="0" applyFontFormats="0" applyPatternFormats="0" applyAlignmentFormats="0" applyWidthHeightFormats="1" dataCaption="값" missingCaption="***" updatedVersion="4" minRefreshableVersion="3" useAutoFormatting="1" colGrandTotals="0" itemPrintTitles="1" mergeItem="1" createdVersion="4" indent="0" compact="0" compactData="0" multipleFieldFilters="0">
  <location ref="A3:E12" firstHeaderRow="1" firstDataRow="2" firstDataCol="2"/>
  <pivotFields count="7">
    <pivotField compact="0" outline="0" showAll="0"/>
    <pivotField compact="0" outline="0" showAll="0"/>
    <pivotField axis="axisRow" compact="0" outline="0" showAll="0">
      <items count="4">
        <item x="2"/>
        <item x="0"/>
        <item x="1"/>
        <item t="default"/>
      </items>
    </pivotField>
    <pivotField axis="axisCol" compact="0" outline="0" showAll="0">
      <items count="5">
        <item x="0"/>
        <item x="2"/>
        <item h="1" x="1"/>
        <item x="3"/>
        <item t="default"/>
      </items>
    </pivotField>
    <pivotField dataField="1" compact="0" outline="0" showAll="0"/>
    <pivotField compact="0" outline="0" showAll="0"/>
    <pivotField dataField="1" compact="0" outline="0" showAll="0"/>
  </pivotFields>
  <rowFields count="2">
    <field x="2"/>
    <field x="-2"/>
  </rowFields>
  <row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>
      <x v="3"/>
    </i>
  </colItems>
  <dataFields count="2">
    <dataField name="최대값 : 단가" fld="4" subtotal="max" baseField="2" baseItem="0"/>
    <dataField name="최대값 : 매출총액" fld="6" subtotal="max" baseField="2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6.5" x14ac:dyDescent="0.3"/>
  <cols>
    <col min="1" max="1" width="13.625" customWidth="1"/>
    <col min="2" max="2" width="10.625" customWidth="1"/>
    <col min="3" max="4" width="13.625" customWidth="1"/>
    <col min="5" max="6" width="10.625" customWidth="1"/>
    <col min="7" max="7" width="13.625" customWidth="1"/>
    <col min="8" max="9" width="10.625" customWidth="1"/>
  </cols>
  <sheetData>
    <row r="1" spans="1:9" ht="80.099999999999994" customHeight="1" x14ac:dyDescent="0.3"/>
    <row r="2" spans="1:9" s="24" customFormat="1" ht="18" customHeight="1" x14ac:dyDescent="0.3">
      <c r="A2" s="23" t="s">
        <v>9</v>
      </c>
      <c r="B2" s="23" t="s">
        <v>10</v>
      </c>
      <c r="C2" s="23" t="s">
        <v>11</v>
      </c>
      <c r="D2" s="23" t="s">
        <v>3</v>
      </c>
      <c r="E2" s="23" t="s">
        <v>1</v>
      </c>
      <c r="F2" s="23" t="s">
        <v>0</v>
      </c>
      <c r="G2" s="23" t="s">
        <v>2</v>
      </c>
      <c r="H2" s="23" t="s">
        <v>31</v>
      </c>
      <c r="I2" s="23" t="s">
        <v>32</v>
      </c>
    </row>
    <row r="3" spans="1:9" s="24" customFormat="1" ht="18" customHeight="1" x14ac:dyDescent="0.3">
      <c r="A3" s="25" t="s">
        <v>69</v>
      </c>
      <c r="B3" s="25" t="s">
        <v>13</v>
      </c>
      <c r="C3" s="25" t="s">
        <v>14</v>
      </c>
      <c r="D3" s="25" t="s">
        <v>4</v>
      </c>
      <c r="E3" s="26">
        <v>4950</v>
      </c>
      <c r="F3" s="27">
        <v>194</v>
      </c>
      <c r="G3" s="26">
        <v>960300</v>
      </c>
      <c r="H3" s="25">
        <f>RANK(G3,$G$3:$G$12)</f>
        <v>4</v>
      </c>
      <c r="I3" s="25" t="str">
        <f>IF(F3&gt;=120,"인기","")</f>
        <v>인기</v>
      </c>
    </row>
    <row r="4" spans="1:9" s="24" customFormat="1" ht="18" customHeight="1" x14ac:dyDescent="0.3">
      <c r="A4" s="25" t="s">
        <v>15</v>
      </c>
      <c r="B4" s="25" t="s">
        <v>16</v>
      </c>
      <c r="C4" s="25" t="s">
        <v>17</v>
      </c>
      <c r="D4" s="25" t="s">
        <v>5</v>
      </c>
      <c r="E4" s="26">
        <v>19400</v>
      </c>
      <c r="F4" s="27">
        <v>45</v>
      </c>
      <c r="G4" s="26">
        <v>873000</v>
      </c>
      <c r="H4" s="25">
        <f t="shared" ref="H4:H12" si="0">RANK(G4,$G$3:$G$12)</f>
        <v>5</v>
      </c>
      <c r="I4" s="25" t="str">
        <f t="shared" ref="I4:I12" si="1">IF(F4&gt;=120,"인기","")</f>
        <v/>
      </c>
    </row>
    <row r="5" spans="1:9" s="24" customFormat="1" ht="18" customHeight="1" x14ac:dyDescent="0.3">
      <c r="A5" s="25" t="s">
        <v>18</v>
      </c>
      <c r="B5" s="25" t="s">
        <v>19</v>
      </c>
      <c r="C5" s="25" t="s">
        <v>20</v>
      </c>
      <c r="D5" s="25" t="s">
        <v>7</v>
      </c>
      <c r="E5" s="26">
        <v>8000</v>
      </c>
      <c r="F5" s="27">
        <v>105</v>
      </c>
      <c r="G5" s="26">
        <v>840000</v>
      </c>
      <c r="H5" s="25">
        <f t="shared" si="0"/>
        <v>6</v>
      </c>
      <c r="I5" s="25" t="str">
        <f t="shared" si="1"/>
        <v/>
      </c>
    </row>
    <row r="6" spans="1:9" s="24" customFormat="1" ht="18" customHeight="1" x14ac:dyDescent="0.3">
      <c r="A6" s="25" t="s">
        <v>21</v>
      </c>
      <c r="B6" s="25" t="s">
        <v>22</v>
      </c>
      <c r="C6" s="25" t="s">
        <v>20</v>
      </c>
      <c r="D6" s="25" t="s">
        <v>5</v>
      </c>
      <c r="E6" s="26">
        <v>19400</v>
      </c>
      <c r="F6" s="27">
        <v>36</v>
      </c>
      <c r="G6" s="26">
        <v>698400</v>
      </c>
      <c r="H6" s="25">
        <f t="shared" si="0"/>
        <v>7</v>
      </c>
      <c r="I6" s="25" t="str">
        <f t="shared" si="1"/>
        <v/>
      </c>
    </row>
    <row r="7" spans="1:9" s="24" customFormat="1" ht="18" customHeight="1" x14ac:dyDescent="0.3">
      <c r="A7" s="25" t="s">
        <v>12</v>
      </c>
      <c r="B7" s="25" t="s">
        <v>13</v>
      </c>
      <c r="C7" s="25" t="s">
        <v>14</v>
      </c>
      <c r="D7" s="25" t="s">
        <v>4</v>
      </c>
      <c r="E7" s="26">
        <v>4950</v>
      </c>
      <c r="F7" s="27">
        <v>135</v>
      </c>
      <c r="G7" s="26">
        <v>668250</v>
      </c>
      <c r="H7" s="25">
        <f t="shared" si="0"/>
        <v>8</v>
      </c>
      <c r="I7" s="25" t="str">
        <f t="shared" si="1"/>
        <v>인기</v>
      </c>
    </row>
    <row r="8" spans="1:9" s="24" customFormat="1" ht="18" customHeight="1" x14ac:dyDescent="0.3">
      <c r="A8" s="25" t="s">
        <v>15</v>
      </c>
      <c r="B8" s="25" t="s">
        <v>16</v>
      </c>
      <c r="C8" s="25" t="s">
        <v>17</v>
      </c>
      <c r="D8" s="25" t="s">
        <v>8</v>
      </c>
      <c r="E8" s="26">
        <v>27000</v>
      </c>
      <c r="F8" s="27">
        <v>38</v>
      </c>
      <c r="G8" s="26">
        <v>1026000</v>
      </c>
      <c r="H8" s="25">
        <f t="shared" si="0"/>
        <v>1</v>
      </c>
      <c r="I8" s="25" t="str">
        <f t="shared" si="1"/>
        <v/>
      </c>
    </row>
    <row r="9" spans="1:9" s="24" customFormat="1" ht="18" customHeight="1" x14ac:dyDescent="0.3">
      <c r="A9" s="25" t="s">
        <v>18</v>
      </c>
      <c r="B9" s="25" t="s">
        <v>19</v>
      </c>
      <c r="C9" s="25" t="s">
        <v>20</v>
      </c>
      <c r="D9" s="25" t="s">
        <v>7</v>
      </c>
      <c r="E9" s="26">
        <v>8000</v>
      </c>
      <c r="F9" s="27">
        <v>126</v>
      </c>
      <c r="G9" s="26">
        <v>1008000</v>
      </c>
      <c r="H9" s="25">
        <f t="shared" si="0"/>
        <v>3</v>
      </c>
      <c r="I9" s="25" t="str">
        <f t="shared" si="1"/>
        <v>인기</v>
      </c>
    </row>
    <row r="10" spans="1:9" s="24" customFormat="1" ht="18" customHeight="1" x14ac:dyDescent="0.3">
      <c r="A10" s="25" t="s">
        <v>15</v>
      </c>
      <c r="B10" s="25" t="s">
        <v>16</v>
      </c>
      <c r="C10" s="25" t="s">
        <v>17</v>
      </c>
      <c r="D10" s="25" t="s">
        <v>5</v>
      </c>
      <c r="E10" s="26">
        <v>19400</v>
      </c>
      <c r="F10" s="27">
        <v>23</v>
      </c>
      <c r="G10" s="26">
        <v>446200</v>
      </c>
      <c r="H10" s="25">
        <f t="shared" si="0"/>
        <v>10</v>
      </c>
      <c r="I10" s="25" t="str">
        <f t="shared" si="1"/>
        <v/>
      </c>
    </row>
    <row r="11" spans="1:9" s="24" customFormat="1" ht="18" customHeight="1" x14ac:dyDescent="0.3">
      <c r="A11" s="25" t="s">
        <v>12</v>
      </c>
      <c r="B11" s="25" t="s">
        <v>13</v>
      </c>
      <c r="C11" s="25" t="s">
        <v>14</v>
      </c>
      <c r="D11" s="25" t="s">
        <v>4</v>
      </c>
      <c r="E11" s="26">
        <v>4950</v>
      </c>
      <c r="F11" s="27">
        <v>92</v>
      </c>
      <c r="G11" s="26">
        <v>455400</v>
      </c>
      <c r="H11" s="25">
        <f t="shared" si="0"/>
        <v>9</v>
      </c>
      <c r="I11" s="25" t="str">
        <f t="shared" si="1"/>
        <v/>
      </c>
    </row>
    <row r="12" spans="1:9" s="24" customFormat="1" ht="18" customHeight="1" x14ac:dyDescent="0.3">
      <c r="A12" s="25" t="s">
        <v>21</v>
      </c>
      <c r="B12" s="25" t="s">
        <v>22</v>
      </c>
      <c r="C12" s="25" t="s">
        <v>20</v>
      </c>
      <c r="D12" s="25" t="s">
        <v>7</v>
      </c>
      <c r="E12" s="26">
        <v>8000</v>
      </c>
      <c r="F12" s="27">
        <v>128</v>
      </c>
      <c r="G12" s="26">
        <v>1024000</v>
      </c>
      <c r="H12" s="25">
        <f t="shared" si="0"/>
        <v>2</v>
      </c>
      <c r="I12" s="25" t="str">
        <f t="shared" si="1"/>
        <v>인기</v>
      </c>
    </row>
    <row r="13" spans="1:9" s="24" customFormat="1" ht="18" customHeight="1" x14ac:dyDescent="0.3">
      <c r="A13" s="38" t="s">
        <v>23</v>
      </c>
      <c r="B13" s="39"/>
      <c r="C13" s="39"/>
      <c r="D13" s="40"/>
      <c r="E13" s="36">
        <f>LARGE(E3:E12,2)</f>
        <v>19400</v>
      </c>
      <c r="F13" s="36"/>
      <c r="G13" s="36"/>
      <c r="H13" s="37"/>
      <c r="I13" s="37"/>
    </row>
    <row r="14" spans="1:9" s="24" customFormat="1" ht="18" customHeight="1" x14ac:dyDescent="0.3">
      <c r="A14" s="38" t="s">
        <v>33</v>
      </c>
      <c r="B14" s="39"/>
      <c r="C14" s="39"/>
      <c r="D14" s="40"/>
      <c r="E14" s="36">
        <f>DSUM(A2:I12,G2,C2:C3)</f>
        <v>2083950</v>
      </c>
      <c r="F14" s="36"/>
      <c r="G14" s="36"/>
      <c r="H14" s="37"/>
      <c r="I14" s="37"/>
    </row>
    <row r="15" spans="1:9" s="24" customFormat="1" ht="18" customHeight="1" x14ac:dyDescent="0.3">
      <c r="A15" s="38" t="s">
        <v>34</v>
      </c>
      <c r="B15" s="39"/>
      <c r="C15" s="39"/>
      <c r="D15" s="40"/>
      <c r="E15" s="36">
        <f>MAX(G3:G12)-MIN(G3:G12)</f>
        <v>579800</v>
      </c>
      <c r="F15" s="36"/>
      <c r="G15" s="36"/>
      <c r="H15" s="37"/>
      <c r="I15" s="37"/>
    </row>
  </sheetData>
  <mergeCells count="7">
    <mergeCell ref="E13:G13"/>
    <mergeCell ref="H13:I15"/>
    <mergeCell ref="E14:G14"/>
    <mergeCell ref="E15:G15"/>
    <mergeCell ref="A13:D13"/>
    <mergeCell ref="A14:D14"/>
    <mergeCell ref="A15:D15"/>
  </mergeCells>
  <phoneticPr fontId="1" type="noConversion"/>
  <conditionalFormatting sqref="A3:I12">
    <cfRule type="expression" dxfId="2" priority="1">
      <formula>$G3&gt;=900000</formula>
    </cfRule>
  </conditionalFormatting>
  <pageMargins left="0.7" right="0.7" top="0.75" bottom="0.75" header="0.3" footer="0.3"/>
  <pageSetup paperSize="9" orientation="portrait" horizontalDpi="1200" verticalDpi="120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H21" sqref="H21"/>
    </sheetView>
  </sheetViews>
  <sheetFormatPr defaultRowHeight="16.5" outlineLevelRow="3" outlineLevelCol="1" x14ac:dyDescent="0.3"/>
  <cols>
    <col min="1" max="1" width="10.625" customWidth="1"/>
    <col min="2" max="2" width="10.125" customWidth="1"/>
    <col min="3" max="3" width="17.625" customWidth="1"/>
    <col min="4" max="4" width="12.875" customWidth="1" outlineLevel="1"/>
    <col min="5" max="6" width="10.375" customWidth="1" outlineLevel="1"/>
    <col min="7" max="7" width="11.625" customWidth="1"/>
  </cols>
  <sheetData>
    <row r="2" spans="1:7" x14ac:dyDescent="0.3">
      <c r="A2" s="20" t="s">
        <v>9</v>
      </c>
      <c r="B2" s="20" t="s">
        <v>10</v>
      </c>
      <c r="C2" s="20" t="s">
        <v>25</v>
      </c>
      <c r="D2" s="20" t="s">
        <v>3</v>
      </c>
      <c r="E2" s="20" t="s">
        <v>1</v>
      </c>
      <c r="F2" s="20" t="s">
        <v>0</v>
      </c>
      <c r="G2" s="20" t="s">
        <v>2</v>
      </c>
    </row>
    <row r="3" spans="1:7" outlineLevel="3" x14ac:dyDescent="0.3">
      <c r="A3" s="22" t="s">
        <v>15</v>
      </c>
      <c r="B3" s="22" t="s">
        <v>16</v>
      </c>
      <c r="C3" s="22" t="s">
        <v>17</v>
      </c>
      <c r="D3" s="22" t="s">
        <v>5</v>
      </c>
      <c r="E3" s="28">
        <v>19400</v>
      </c>
      <c r="F3" s="28">
        <v>45</v>
      </c>
      <c r="G3" s="28">
        <v>873000</v>
      </c>
    </row>
    <row r="4" spans="1:7" outlineLevel="3" x14ac:dyDescent="0.3">
      <c r="A4" s="22" t="s">
        <v>15</v>
      </c>
      <c r="B4" s="22" t="s">
        <v>16</v>
      </c>
      <c r="C4" s="22" t="s">
        <v>17</v>
      </c>
      <c r="D4" s="22" t="s">
        <v>8</v>
      </c>
      <c r="E4" s="28">
        <v>27000</v>
      </c>
      <c r="F4" s="28">
        <v>38</v>
      </c>
      <c r="G4" s="28">
        <v>1026000</v>
      </c>
    </row>
    <row r="5" spans="1:7" outlineLevel="3" x14ac:dyDescent="0.3">
      <c r="A5" s="22" t="s">
        <v>15</v>
      </c>
      <c r="B5" s="22" t="s">
        <v>16</v>
      </c>
      <c r="C5" s="22" t="s">
        <v>17</v>
      </c>
      <c r="D5" s="22" t="s">
        <v>5</v>
      </c>
      <c r="E5" s="28">
        <v>19400</v>
      </c>
      <c r="F5" s="28">
        <v>23</v>
      </c>
      <c r="G5" s="28">
        <v>446200</v>
      </c>
    </row>
    <row r="6" spans="1:7" outlineLevel="2" x14ac:dyDescent="0.3">
      <c r="A6" s="22"/>
      <c r="B6" s="22"/>
      <c r="C6" s="29" t="s">
        <v>39</v>
      </c>
      <c r="D6" s="22"/>
      <c r="E6" s="28"/>
      <c r="F6" s="28"/>
      <c r="G6" s="28">
        <f>SUBTOTAL(9,G3:G5)</f>
        <v>2345200</v>
      </c>
    </row>
    <row r="7" spans="1:7" outlineLevel="1" x14ac:dyDescent="0.3">
      <c r="A7" s="22"/>
      <c r="B7" s="22"/>
      <c r="C7" s="29" t="s">
        <v>35</v>
      </c>
      <c r="D7" s="22"/>
      <c r="E7" s="28">
        <f>SUBTOTAL(4,E3:E5)</f>
        <v>27000</v>
      </c>
      <c r="F7" s="28">
        <f>SUBTOTAL(4,F3:F5)</f>
        <v>45</v>
      </c>
      <c r="G7" s="28">
        <f>SUBTOTAL(4,G3:G5)</f>
        <v>1026000</v>
      </c>
    </row>
    <row r="8" spans="1:7" outlineLevel="3" x14ac:dyDescent="0.3">
      <c r="A8" s="22" t="s">
        <v>12</v>
      </c>
      <c r="B8" s="22" t="s">
        <v>13</v>
      </c>
      <c r="C8" s="22" t="s">
        <v>14</v>
      </c>
      <c r="D8" s="22" t="s">
        <v>4</v>
      </c>
      <c r="E8" s="28">
        <v>4950</v>
      </c>
      <c r="F8" s="28">
        <v>194</v>
      </c>
      <c r="G8" s="28">
        <v>960300</v>
      </c>
    </row>
    <row r="9" spans="1:7" outlineLevel="3" x14ac:dyDescent="0.3">
      <c r="A9" s="22" t="s">
        <v>12</v>
      </c>
      <c r="B9" s="22" t="s">
        <v>13</v>
      </c>
      <c r="C9" s="22" t="s">
        <v>14</v>
      </c>
      <c r="D9" s="22" t="s">
        <v>4</v>
      </c>
      <c r="E9" s="28">
        <v>4950</v>
      </c>
      <c r="F9" s="28">
        <v>135</v>
      </c>
      <c r="G9" s="28">
        <v>668250</v>
      </c>
    </row>
    <row r="10" spans="1:7" outlineLevel="3" x14ac:dyDescent="0.3">
      <c r="A10" s="22" t="s">
        <v>12</v>
      </c>
      <c r="B10" s="22" t="s">
        <v>13</v>
      </c>
      <c r="C10" s="22" t="s">
        <v>14</v>
      </c>
      <c r="D10" s="22" t="s">
        <v>4</v>
      </c>
      <c r="E10" s="28">
        <v>4950</v>
      </c>
      <c r="F10" s="28">
        <v>92</v>
      </c>
      <c r="G10" s="28">
        <v>455400</v>
      </c>
    </row>
    <row r="11" spans="1:7" outlineLevel="2" x14ac:dyDescent="0.3">
      <c r="A11" s="22"/>
      <c r="B11" s="22"/>
      <c r="C11" s="29" t="s">
        <v>40</v>
      </c>
      <c r="D11" s="22"/>
      <c r="E11" s="28"/>
      <c r="F11" s="28"/>
      <c r="G11" s="28">
        <f>SUBTOTAL(9,G8:G10)</f>
        <v>2083950</v>
      </c>
    </row>
    <row r="12" spans="1:7" outlineLevel="1" x14ac:dyDescent="0.3">
      <c r="A12" s="22"/>
      <c r="B12" s="22"/>
      <c r="C12" s="29" t="s">
        <v>36</v>
      </c>
      <c r="D12" s="22"/>
      <c r="E12" s="28">
        <f>SUBTOTAL(4,E8:E10)</f>
        <v>4950</v>
      </c>
      <c r="F12" s="28">
        <f>SUBTOTAL(4,F8:F10)</f>
        <v>194</v>
      </c>
      <c r="G12" s="28">
        <f>SUBTOTAL(4,G8:G10)</f>
        <v>960300</v>
      </c>
    </row>
    <row r="13" spans="1:7" outlineLevel="3" x14ac:dyDescent="0.3">
      <c r="A13" s="22" t="s">
        <v>18</v>
      </c>
      <c r="B13" s="22" t="s">
        <v>19</v>
      </c>
      <c r="C13" s="22" t="s">
        <v>20</v>
      </c>
      <c r="D13" s="22" t="s">
        <v>7</v>
      </c>
      <c r="E13" s="28">
        <v>8000</v>
      </c>
      <c r="F13" s="28">
        <v>105</v>
      </c>
      <c r="G13" s="28">
        <v>840000</v>
      </c>
    </row>
    <row r="14" spans="1:7" outlineLevel="3" x14ac:dyDescent="0.3">
      <c r="A14" s="22" t="s">
        <v>21</v>
      </c>
      <c r="B14" s="22" t="s">
        <v>22</v>
      </c>
      <c r="C14" s="22" t="s">
        <v>20</v>
      </c>
      <c r="D14" s="22" t="s">
        <v>5</v>
      </c>
      <c r="E14" s="28">
        <v>19400</v>
      </c>
      <c r="F14" s="28">
        <v>36</v>
      </c>
      <c r="G14" s="28">
        <v>698400</v>
      </c>
    </row>
    <row r="15" spans="1:7" outlineLevel="3" x14ac:dyDescent="0.3">
      <c r="A15" s="22" t="s">
        <v>18</v>
      </c>
      <c r="B15" s="22" t="s">
        <v>19</v>
      </c>
      <c r="C15" s="22" t="s">
        <v>20</v>
      </c>
      <c r="D15" s="22" t="s">
        <v>7</v>
      </c>
      <c r="E15" s="28">
        <v>8000</v>
      </c>
      <c r="F15" s="28">
        <v>126</v>
      </c>
      <c r="G15" s="28">
        <v>1008000</v>
      </c>
    </row>
    <row r="16" spans="1:7" outlineLevel="3" x14ac:dyDescent="0.3">
      <c r="A16" s="22" t="s">
        <v>21</v>
      </c>
      <c r="B16" s="22" t="s">
        <v>22</v>
      </c>
      <c r="C16" s="22" t="s">
        <v>20</v>
      </c>
      <c r="D16" s="22" t="s">
        <v>7</v>
      </c>
      <c r="E16" s="28">
        <v>8000</v>
      </c>
      <c r="F16" s="28">
        <v>128</v>
      </c>
      <c r="G16" s="28">
        <v>1024000</v>
      </c>
    </row>
    <row r="17" spans="1:7" outlineLevel="2" x14ac:dyDescent="0.3">
      <c r="A17" s="30"/>
      <c r="B17" s="30"/>
      <c r="C17" s="31" t="s">
        <v>41</v>
      </c>
      <c r="D17" s="30"/>
      <c r="E17" s="32"/>
      <c r="F17" s="32"/>
      <c r="G17" s="32">
        <f>SUBTOTAL(9,G13:G16)</f>
        <v>3570400</v>
      </c>
    </row>
    <row r="18" spans="1:7" outlineLevel="1" x14ac:dyDescent="0.3">
      <c r="A18" s="30"/>
      <c r="B18" s="30"/>
      <c r="C18" s="31" t="s">
        <v>37</v>
      </c>
      <c r="D18" s="30"/>
      <c r="E18" s="32">
        <f>SUBTOTAL(4,E13:E16)</f>
        <v>19400</v>
      </c>
      <c r="F18" s="32">
        <f>SUBTOTAL(4,F13:F16)</f>
        <v>128</v>
      </c>
      <c r="G18" s="32">
        <f>SUBTOTAL(4,G13:G16)</f>
        <v>1024000</v>
      </c>
    </row>
    <row r="19" spans="1:7" x14ac:dyDescent="0.3">
      <c r="A19" s="30"/>
      <c r="B19" s="30"/>
      <c r="C19" s="31" t="s">
        <v>42</v>
      </c>
      <c r="D19" s="30"/>
      <c r="E19" s="32"/>
      <c r="F19" s="32"/>
      <c r="G19" s="32">
        <f>SUBTOTAL(9,G3:G16)</f>
        <v>7999550</v>
      </c>
    </row>
    <row r="20" spans="1:7" x14ac:dyDescent="0.3">
      <c r="A20" s="30"/>
      <c r="B20" s="30"/>
      <c r="C20" s="31" t="s">
        <v>38</v>
      </c>
      <c r="D20" s="30"/>
      <c r="E20" s="32">
        <f>SUBTOTAL(4,E3:E16)</f>
        <v>27000</v>
      </c>
      <c r="F20" s="32">
        <f>SUBTOTAL(4,F3:F16)</f>
        <v>194</v>
      </c>
      <c r="G20" s="32">
        <f>SUBTOTAL(4,G3:G16)</f>
        <v>1026000</v>
      </c>
    </row>
  </sheetData>
  <sortState ref="A3:G12">
    <sortCondition descending="1" ref="C3"/>
  </sortState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F23" sqref="F23"/>
    </sheetView>
  </sheetViews>
  <sheetFormatPr defaultRowHeight="16.5" x14ac:dyDescent="0.3"/>
  <cols>
    <col min="1" max="2" width="13.625" customWidth="1"/>
    <col min="3" max="3" width="17.625" customWidth="1"/>
    <col min="4" max="7" width="13.625" customWidth="1"/>
  </cols>
  <sheetData>
    <row r="2" spans="1:7" x14ac:dyDescent="0.3">
      <c r="A2" s="20" t="s">
        <v>9</v>
      </c>
      <c r="B2" s="20" t="s">
        <v>10</v>
      </c>
      <c r="C2" s="20" t="s">
        <v>25</v>
      </c>
      <c r="D2" s="20" t="s">
        <v>3</v>
      </c>
      <c r="E2" s="20" t="s">
        <v>1</v>
      </c>
      <c r="F2" s="20" t="s">
        <v>0</v>
      </c>
      <c r="G2" s="20" t="s">
        <v>2</v>
      </c>
    </row>
    <row r="3" spans="1:7" x14ac:dyDescent="0.3">
      <c r="A3" s="22" t="s">
        <v>12</v>
      </c>
      <c r="B3" s="22" t="s">
        <v>13</v>
      </c>
      <c r="C3" s="22" t="s">
        <v>14</v>
      </c>
      <c r="D3" s="22" t="s">
        <v>4</v>
      </c>
      <c r="E3" s="33">
        <v>4950</v>
      </c>
      <c r="F3" s="33">
        <v>194</v>
      </c>
      <c r="G3" s="33">
        <v>960300</v>
      </c>
    </row>
    <row r="4" spans="1:7" x14ac:dyDescent="0.3">
      <c r="A4" s="22" t="s">
        <v>15</v>
      </c>
      <c r="B4" s="22" t="s">
        <v>16</v>
      </c>
      <c r="C4" s="22" t="s">
        <v>17</v>
      </c>
      <c r="D4" s="22" t="s">
        <v>5</v>
      </c>
      <c r="E4" s="33">
        <v>19400</v>
      </c>
      <c r="F4" s="33">
        <v>45</v>
      </c>
      <c r="G4" s="33">
        <v>873000</v>
      </c>
    </row>
    <row r="5" spans="1:7" x14ac:dyDescent="0.3">
      <c r="A5" s="22" t="s">
        <v>18</v>
      </c>
      <c r="B5" s="22" t="s">
        <v>19</v>
      </c>
      <c r="C5" s="22" t="s">
        <v>20</v>
      </c>
      <c r="D5" s="22" t="s">
        <v>7</v>
      </c>
      <c r="E5" s="33">
        <v>8000</v>
      </c>
      <c r="F5" s="33">
        <v>105</v>
      </c>
      <c r="G5" s="33">
        <v>840000</v>
      </c>
    </row>
    <row r="6" spans="1:7" x14ac:dyDescent="0.3">
      <c r="A6" s="22" t="s">
        <v>21</v>
      </c>
      <c r="B6" s="22" t="s">
        <v>22</v>
      </c>
      <c r="C6" s="22" t="s">
        <v>20</v>
      </c>
      <c r="D6" s="22" t="s">
        <v>5</v>
      </c>
      <c r="E6" s="33">
        <v>19400</v>
      </c>
      <c r="F6" s="33">
        <v>36</v>
      </c>
      <c r="G6" s="33">
        <v>698400</v>
      </c>
    </row>
    <row r="7" spans="1:7" x14ac:dyDescent="0.3">
      <c r="A7" s="22" t="s">
        <v>12</v>
      </c>
      <c r="B7" s="22" t="s">
        <v>13</v>
      </c>
      <c r="C7" s="22" t="s">
        <v>14</v>
      </c>
      <c r="D7" s="22" t="s">
        <v>4</v>
      </c>
      <c r="E7" s="33">
        <v>4950</v>
      </c>
      <c r="F7" s="33">
        <v>135</v>
      </c>
      <c r="G7" s="33">
        <v>668250</v>
      </c>
    </row>
    <row r="8" spans="1:7" x14ac:dyDescent="0.3">
      <c r="A8" s="22" t="s">
        <v>15</v>
      </c>
      <c r="B8" s="22" t="s">
        <v>16</v>
      </c>
      <c r="C8" s="22" t="s">
        <v>17</v>
      </c>
      <c r="D8" s="22" t="s">
        <v>8</v>
      </c>
      <c r="E8" s="33">
        <v>27000</v>
      </c>
      <c r="F8" s="33">
        <v>38</v>
      </c>
      <c r="G8" s="33">
        <v>1026000</v>
      </c>
    </row>
    <row r="9" spans="1:7" x14ac:dyDescent="0.3">
      <c r="A9" s="22" t="s">
        <v>18</v>
      </c>
      <c r="B9" s="22" t="s">
        <v>19</v>
      </c>
      <c r="C9" s="22" t="s">
        <v>20</v>
      </c>
      <c r="D9" s="22" t="s">
        <v>7</v>
      </c>
      <c r="E9" s="33">
        <v>8000</v>
      </c>
      <c r="F9" s="33">
        <v>126</v>
      </c>
      <c r="G9" s="33">
        <v>1008000</v>
      </c>
    </row>
    <row r="10" spans="1:7" x14ac:dyDescent="0.3">
      <c r="A10" s="22" t="s">
        <v>15</v>
      </c>
      <c r="B10" s="22" t="s">
        <v>16</v>
      </c>
      <c r="C10" s="22" t="s">
        <v>17</v>
      </c>
      <c r="D10" s="22" t="s">
        <v>5</v>
      </c>
      <c r="E10" s="33">
        <v>19400</v>
      </c>
      <c r="F10" s="33">
        <v>23</v>
      </c>
      <c r="G10" s="33">
        <v>446200</v>
      </c>
    </row>
    <row r="11" spans="1:7" x14ac:dyDescent="0.3">
      <c r="A11" s="22" t="s">
        <v>12</v>
      </c>
      <c r="B11" s="22" t="s">
        <v>13</v>
      </c>
      <c r="C11" s="22" t="s">
        <v>14</v>
      </c>
      <c r="D11" s="22" t="s">
        <v>4</v>
      </c>
      <c r="E11" s="33">
        <v>4950</v>
      </c>
      <c r="F11" s="33">
        <v>92</v>
      </c>
      <c r="G11" s="33">
        <v>455400</v>
      </c>
    </row>
    <row r="12" spans="1:7" x14ac:dyDescent="0.3">
      <c r="A12" s="22" t="s">
        <v>21</v>
      </c>
      <c r="B12" s="22" t="s">
        <v>22</v>
      </c>
      <c r="C12" s="22" t="s">
        <v>20</v>
      </c>
      <c r="D12" s="22" t="s">
        <v>7</v>
      </c>
      <c r="E12" s="33">
        <v>8000</v>
      </c>
      <c r="F12" s="33">
        <v>128</v>
      </c>
      <c r="G12" s="33">
        <v>1024000</v>
      </c>
    </row>
    <row r="13" spans="1:7" x14ac:dyDescent="0.3">
      <c r="A13" s="21"/>
      <c r="B13" s="21"/>
      <c r="C13" s="21"/>
      <c r="D13" s="21"/>
      <c r="E13" s="21"/>
      <c r="F13" s="21"/>
      <c r="G13" s="21"/>
    </row>
    <row r="14" spans="1:7" x14ac:dyDescent="0.3">
      <c r="A14" s="23" t="s">
        <v>24</v>
      </c>
      <c r="B14" s="21"/>
      <c r="C14" s="21"/>
      <c r="D14" s="21"/>
      <c r="E14" s="21"/>
      <c r="F14" s="21"/>
      <c r="G14" s="21"/>
    </row>
    <row r="15" spans="1:7" x14ac:dyDescent="0.3">
      <c r="A15" s="25" t="b">
        <f>OR(B3="박용철",F3&gt;=130)</f>
        <v>1</v>
      </c>
      <c r="B15" s="21"/>
      <c r="C15" s="21"/>
      <c r="D15" s="21"/>
      <c r="E15" s="21"/>
      <c r="F15" s="21"/>
      <c r="G15" s="21"/>
    </row>
    <row r="16" spans="1:7" x14ac:dyDescent="0.3">
      <c r="A16" s="21"/>
      <c r="B16" s="21"/>
      <c r="C16" s="21"/>
      <c r="D16" s="21"/>
      <c r="E16" s="21"/>
      <c r="F16" s="21"/>
      <c r="G16" s="21"/>
    </row>
    <row r="17" spans="1:7" x14ac:dyDescent="0.3">
      <c r="A17" s="21"/>
      <c r="B17" s="21"/>
      <c r="C17" s="21"/>
      <c r="D17" s="21"/>
      <c r="E17" s="21"/>
      <c r="F17" s="21"/>
      <c r="G17" s="21"/>
    </row>
    <row r="18" spans="1:7" x14ac:dyDescent="0.3">
      <c r="A18" s="20" t="s">
        <v>65</v>
      </c>
      <c r="B18" s="20" t="s">
        <v>66</v>
      </c>
      <c r="C18" s="20" t="s">
        <v>67</v>
      </c>
      <c r="D18" s="20" t="s">
        <v>68</v>
      </c>
      <c r="E18" s="20" t="s">
        <v>2</v>
      </c>
      <c r="F18" s="21"/>
      <c r="G18" s="21"/>
    </row>
    <row r="19" spans="1:7" x14ac:dyDescent="0.3">
      <c r="A19" s="22" t="s">
        <v>12</v>
      </c>
      <c r="B19" s="22" t="s">
        <v>14</v>
      </c>
      <c r="C19" s="22" t="s">
        <v>4</v>
      </c>
      <c r="D19" s="33">
        <v>4950</v>
      </c>
      <c r="E19" s="33">
        <v>960300</v>
      </c>
      <c r="F19" s="21"/>
      <c r="G19" s="21"/>
    </row>
    <row r="20" spans="1:7" x14ac:dyDescent="0.3">
      <c r="A20" s="22" t="s">
        <v>18</v>
      </c>
      <c r="B20" s="22" t="s">
        <v>20</v>
      </c>
      <c r="C20" s="22" t="s">
        <v>7</v>
      </c>
      <c r="D20" s="33">
        <v>8000</v>
      </c>
      <c r="E20" s="33">
        <v>840000</v>
      </c>
      <c r="F20" s="21"/>
      <c r="G20" s="21"/>
    </row>
    <row r="21" spans="1:7" x14ac:dyDescent="0.3">
      <c r="A21" s="22" t="s">
        <v>12</v>
      </c>
      <c r="B21" s="22" t="s">
        <v>14</v>
      </c>
      <c r="C21" s="22" t="s">
        <v>4</v>
      </c>
      <c r="D21" s="33">
        <v>4950</v>
      </c>
      <c r="E21" s="33">
        <v>668250</v>
      </c>
      <c r="F21" s="21"/>
      <c r="G21" s="21"/>
    </row>
    <row r="22" spans="1:7" x14ac:dyDescent="0.3">
      <c r="A22" s="22" t="s">
        <v>18</v>
      </c>
      <c r="B22" s="22" t="s">
        <v>20</v>
      </c>
      <c r="C22" s="22" t="s">
        <v>7</v>
      </c>
      <c r="D22" s="33">
        <v>8000</v>
      </c>
      <c r="E22" s="33">
        <v>1008000</v>
      </c>
      <c r="F22" s="21"/>
      <c r="G22" s="21"/>
    </row>
  </sheetData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5"/>
  <sheetViews>
    <sheetView showGridLines="0" workbookViewId="0">
      <selection activeCell="G16" sqref="G16"/>
    </sheetView>
  </sheetViews>
  <sheetFormatPr defaultRowHeight="16.5" outlineLevelRow="1" outlineLevelCol="1" x14ac:dyDescent="0.3"/>
  <cols>
    <col min="3" max="3" width="6.375" customWidth="1"/>
    <col min="4" max="6" width="15.875" bestFit="1" customWidth="1" outlineLevel="1"/>
  </cols>
  <sheetData>
    <row r="1" spans="2:6" ht="17.25" thickBot="1" x14ac:dyDescent="0.35"/>
    <row r="2" spans="2:6" x14ac:dyDescent="0.3">
      <c r="B2" s="5" t="s">
        <v>52</v>
      </c>
      <c r="C2" s="6"/>
      <c r="D2" s="12"/>
      <c r="E2" s="12"/>
      <c r="F2" s="12"/>
    </row>
    <row r="3" spans="2:6" collapsed="1" x14ac:dyDescent="0.3">
      <c r="B3" s="4"/>
      <c r="C3" s="4"/>
      <c r="D3" s="13" t="s">
        <v>54</v>
      </c>
      <c r="E3" s="13" t="s">
        <v>49</v>
      </c>
      <c r="F3" s="13" t="s">
        <v>51</v>
      </c>
    </row>
    <row r="4" spans="2:6" ht="27" hidden="1" outlineLevel="1" x14ac:dyDescent="0.3">
      <c r="B4" s="8"/>
      <c r="C4" s="8"/>
      <c r="D4" s="1"/>
      <c r="E4" s="15" t="s">
        <v>50</v>
      </c>
      <c r="F4" s="15" t="s">
        <v>50</v>
      </c>
    </row>
    <row r="5" spans="2:6" x14ac:dyDescent="0.3">
      <c r="B5" s="9" t="s">
        <v>53</v>
      </c>
      <c r="C5" s="10"/>
      <c r="D5" s="7"/>
      <c r="E5" s="7"/>
      <c r="F5" s="7"/>
    </row>
    <row r="6" spans="2:6" outlineLevel="1" x14ac:dyDescent="0.3">
      <c r="B6" s="8"/>
      <c r="C6" s="8" t="s">
        <v>43</v>
      </c>
      <c r="D6" s="2">
        <v>194</v>
      </c>
      <c r="E6" s="14">
        <v>251</v>
      </c>
      <c r="F6" s="14">
        <v>145</v>
      </c>
    </row>
    <row r="7" spans="2:6" outlineLevel="1" x14ac:dyDescent="0.3">
      <c r="B7" s="8"/>
      <c r="C7" s="8" t="s">
        <v>44</v>
      </c>
      <c r="D7" s="2">
        <v>135</v>
      </c>
      <c r="E7" s="14">
        <v>192</v>
      </c>
      <c r="F7" s="14">
        <v>86</v>
      </c>
    </row>
    <row r="8" spans="2:6" outlineLevel="1" x14ac:dyDescent="0.3">
      <c r="B8" s="8"/>
      <c r="C8" s="8" t="s">
        <v>45</v>
      </c>
      <c r="D8" s="2">
        <v>92</v>
      </c>
      <c r="E8" s="14">
        <v>149</v>
      </c>
      <c r="F8" s="14">
        <v>43</v>
      </c>
    </row>
    <row r="9" spans="2:6" x14ac:dyDescent="0.3">
      <c r="B9" s="9" t="s">
        <v>55</v>
      </c>
      <c r="C9" s="10"/>
      <c r="D9" s="7"/>
      <c r="E9" s="7"/>
      <c r="F9" s="7"/>
    </row>
    <row r="10" spans="2:6" outlineLevel="1" x14ac:dyDescent="0.3">
      <c r="B10" s="8"/>
      <c r="C10" s="8" t="s">
        <v>46</v>
      </c>
      <c r="D10" s="2">
        <v>960300</v>
      </c>
      <c r="E10" s="2">
        <v>1242450</v>
      </c>
      <c r="F10" s="2">
        <v>717750</v>
      </c>
    </row>
    <row r="11" spans="2:6" outlineLevel="1" x14ac:dyDescent="0.3">
      <c r="B11" s="8"/>
      <c r="C11" s="8" t="s">
        <v>47</v>
      </c>
      <c r="D11" s="2">
        <v>668250</v>
      </c>
      <c r="E11" s="2">
        <v>950400</v>
      </c>
      <c r="F11" s="2">
        <v>425700</v>
      </c>
    </row>
    <row r="12" spans="2:6" ht="17.25" outlineLevel="1" thickBot="1" x14ac:dyDescent="0.35">
      <c r="B12" s="11"/>
      <c r="C12" s="11" t="s">
        <v>48</v>
      </c>
      <c r="D12" s="3">
        <v>455400</v>
      </c>
      <c r="E12" s="3">
        <v>737550</v>
      </c>
      <c r="F12" s="3">
        <v>212850</v>
      </c>
    </row>
    <row r="13" spans="2:6" x14ac:dyDescent="0.3">
      <c r="B13" t="s">
        <v>56</v>
      </c>
    </row>
    <row r="14" spans="2:6" x14ac:dyDescent="0.3">
      <c r="B14" t="s">
        <v>57</v>
      </c>
    </row>
    <row r="15" spans="2:6" x14ac:dyDescent="0.3">
      <c r="B15" t="s">
        <v>58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H13" sqref="H13"/>
    </sheetView>
  </sheetViews>
  <sheetFormatPr defaultRowHeight="16.5" x14ac:dyDescent="0.3"/>
  <cols>
    <col min="1" max="1" width="10.625" customWidth="1"/>
    <col min="2" max="2" width="10.125" customWidth="1"/>
    <col min="3" max="3" width="17.625" customWidth="1"/>
    <col min="4" max="4" width="12.875" customWidth="1"/>
    <col min="5" max="6" width="10.375" customWidth="1"/>
    <col min="7" max="7" width="11.625" customWidth="1"/>
  </cols>
  <sheetData>
    <row r="2" spans="1:10" x14ac:dyDescent="0.3">
      <c r="A2" s="20" t="s">
        <v>9</v>
      </c>
      <c r="B2" s="20" t="s">
        <v>10</v>
      </c>
      <c r="C2" s="20" t="s">
        <v>25</v>
      </c>
      <c r="D2" s="20" t="s">
        <v>3</v>
      </c>
      <c r="E2" s="20" t="s">
        <v>1</v>
      </c>
      <c r="F2" s="20" t="s">
        <v>0</v>
      </c>
      <c r="G2" s="20" t="s">
        <v>2</v>
      </c>
    </row>
    <row r="3" spans="1:10" x14ac:dyDescent="0.3">
      <c r="A3" s="22" t="s">
        <v>12</v>
      </c>
      <c r="B3" s="22" t="s">
        <v>13</v>
      </c>
      <c r="C3" s="22" t="s">
        <v>14</v>
      </c>
      <c r="D3" s="22" t="s">
        <v>4</v>
      </c>
      <c r="E3" s="33">
        <v>4950</v>
      </c>
      <c r="F3" s="33">
        <v>194</v>
      </c>
      <c r="G3" s="33">
        <f>E3*F3</f>
        <v>960300</v>
      </c>
      <c r="I3" s="35"/>
      <c r="J3" s="35"/>
    </row>
    <row r="4" spans="1:10" x14ac:dyDescent="0.3">
      <c r="A4" s="22" t="s">
        <v>15</v>
      </c>
      <c r="B4" s="22" t="s">
        <v>16</v>
      </c>
      <c r="C4" s="22" t="s">
        <v>17</v>
      </c>
      <c r="D4" s="22" t="s">
        <v>5</v>
      </c>
      <c r="E4" s="33">
        <v>19400</v>
      </c>
      <c r="F4" s="33">
        <v>45</v>
      </c>
      <c r="G4" s="33">
        <f t="shared" ref="G4:G12" si="0">E4*F4</f>
        <v>873000</v>
      </c>
    </row>
    <row r="5" spans="1:10" x14ac:dyDescent="0.3">
      <c r="A5" s="22" t="s">
        <v>18</v>
      </c>
      <c r="B5" s="22" t="s">
        <v>19</v>
      </c>
      <c r="C5" s="22" t="s">
        <v>20</v>
      </c>
      <c r="D5" s="22" t="s">
        <v>7</v>
      </c>
      <c r="E5" s="33">
        <v>8000</v>
      </c>
      <c r="F5" s="33">
        <v>105</v>
      </c>
      <c r="G5" s="33">
        <f t="shared" si="0"/>
        <v>840000</v>
      </c>
    </row>
    <row r="6" spans="1:10" x14ac:dyDescent="0.3">
      <c r="A6" s="22" t="s">
        <v>21</v>
      </c>
      <c r="B6" s="22" t="s">
        <v>22</v>
      </c>
      <c r="C6" s="22" t="s">
        <v>20</v>
      </c>
      <c r="D6" s="22" t="s">
        <v>5</v>
      </c>
      <c r="E6" s="33">
        <v>19400</v>
      </c>
      <c r="F6" s="33">
        <v>36</v>
      </c>
      <c r="G6" s="33">
        <f t="shared" si="0"/>
        <v>698400</v>
      </c>
    </row>
    <row r="7" spans="1:10" x14ac:dyDescent="0.3">
      <c r="A7" s="22" t="s">
        <v>12</v>
      </c>
      <c r="B7" s="22" t="s">
        <v>13</v>
      </c>
      <c r="C7" s="22" t="s">
        <v>14</v>
      </c>
      <c r="D7" s="22" t="s">
        <v>4</v>
      </c>
      <c r="E7" s="33">
        <v>4950</v>
      </c>
      <c r="F7" s="33">
        <v>135</v>
      </c>
      <c r="G7" s="33">
        <f t="shared" si="0"/>
        <v>668250</v>
      </c>
      <c r="I7" s="35"/>
      <c r="J7" s="35"/>
    </row>
    <row r="8" spans="1:10" x14ac:dyDescent="0.3">
      <c r="A8" s="22" t="s">
        <v>15</v>
      </c>
      <c r="B8" s="22" t="s">
        <v>16</v>
      </c>
      <c r="C8" s="22" t="s">
        <v>17</v>
      </c>
      <c r="D8" s="22" t="s">
        <v>8</v>
      </c>
      <c r="E8" s="33">
        <v>27000</v>
      </c>
      <c r="F8" s="33">
        <v>38</v>
      </c>
      <c r="G8" s="33">
        <f t="shared" si="0"/>
        <v>1026000</v>
      </c>
    </row>
    <row r="9" spans="1:10" x14ac:dyDescent="0.3">
      <c r="A9" s="22" t="s">
        <v>18</v>
      </c>
      <c r="B9" s="22" t="s">
        <v>19</v>
      </c>
      <c r="C9" s="22" t="s">
        <v>20</v>
      </c>
      <c r="D9" s="22" t="s">
        <v>7</v>
      </c>
      <c r="E9" s="33">
        <v>8000</v>
      </c>
      <c r="F9" s="33">
        <v>126</v>
      </c>
      <c r="G9" s="33">
        <f t="shared" si="0"/>
        <v>1008000</v>
      </c>
    </row>
    <row r="10" spans="1:10" x14ac:dyDescent="0.3">
      <c r="A10" s="22" t="s">
        <v>15</v>
      </c>
      <c r="B10" s="22" t="s">
        <v>16</v>
      </c>
      <c r="C10" s="22" t="s">
        <v>17</v>
      </c>
      <c r="D10" s="22" t="s">
        <v>5</v>
      </c>
      <c r="E10" s="33">
        <v>19400</v>
      </c>
      <c r="F10" s="33">
        <v>23</v>
      </c>
      <c r="G10" s="33">
        <f t="shared" si="0"/>
        <v>446200</v>
      </c>
    </row>
    <row r="11" spans="1:10" x14ac:dyDescent="0.3">
      <c r="A11" s="22" t="s">
        <v>12</v>
      </c>
      <c r="B11" s="22" t="s">
        <v>13</v>
      </c>
      <c r="C11" s="22" t="s">
        <v>14</v>
      </c>
      <c r="D11" s="22" t="s">
        <v>4</v>
      </c>
      <c r="E11" s="33">
        <v>4950</v>
      </c>
      <c r="F11" s="33">
        <v>92</v>
      </c>
      <c r="G11" s="33">
        <f t="shared" si="0"/>
        <v>455400</v>
      </c>
      <c r="I11" s="35"/>
      <c r="J11" s="35"/>
    </row>
    <row r="12" spans="1:10" x14ac:dyDescent="0.3">
      <c r="A12" s="22" t="s">
        <v>21</v>
      </c>
      <c r="B12" s="22" t="s">
        <v>22</v>
      </c>
      <c r="C12" s="22" t="s">
        <v>20</v>
      </c>
      <c r="D12" s="22" t="s">
        <v>7</v>
      </c>
      <c r="E12" s="33">
        <v>8000</v>
      </c>
      <c r="F12" s="33">
        <v>128</v>
      </c>
      <c r="G12" s="33">
        <f t="shared" si="0"/>
        <v>1024000</v>
      </c>
    </row>
  </sheetData>
  <scenarios current="1" sqref="G3 G7 G11">
    <scenario name="매출수량 57 증가" locked="1" count="3" user="만든 이" comment="만든 사람 만든 이 날짜 2019-07-04">
      <inputCells r="F3" val="251" numFmtId="176"/>
      <inputCells r="F7" val="192" numFmtId="176"/>
      <inputCells r="F11" val="149" numFmtId="176"/>
    </scenario>
    <scenario name="매출수량 49 감소" locked="1" count="3" user="만든 이" comment="만든 사람 만든 이 날짜 2019-07-04">
      <inputCells r="F3" val="145" numFmtId="176"/>
      <inputCells r="F7" val="86" numFmtId="176"/>
      <inputCells r="F11" val="43" numFmtId="176"/>
    </scenario>
  </scenario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>
      <selection activeCell="F13" sqref="F13"/>
    </sheetView>
  </sheetViews>
  <sheetFormatPr defaultRowHeight="16.5" x14ac:dyDescent="0.3"/>
  <cols>
    <col min="1" max="1" width="21.125" bestFit="1" customWidth="1"/>
    <col min="2" max="2" width="16.875" bestFit="1" customWidth="1"/>
    <col min="3" max="5" width="13.625" customWidth="1"/>
    <col min="6" max="11" width="9.625" customWidth="1"/>
  </cols>
  <sheetData>
    <row r="3" spans="1:5" x14ac:dyDescent="0.3">
      <c r="A3" s="17"/>
      <c r="B3" s="17"/>
      <c r="C3" s="16" t="s">
        <v>3</v>
      </c>
      <c r="D3" s="17"/>
      <c r="E3" s="17"/>
    </row>
    <row r="4" spans="1:5" x14ac:dyDescent="0.3">
      <c r="A4" s="16" t="s">
        <v>11</v>
      </c>
      <c r="B4" s="16" t="s">
        <v>64</v>
      </c>
      <c r="C4" s="18" t="s">
        <v>4</v>
      </c>
      <c r="D4" s="18" t="s">
        <v>7</v>
      </c>
      <c r="E4" s="18" t="s">
        <v>8</v>
      </c>
    </row>
    <row r="5" spans="1:5" x14ac:dyDescent="0.3">
      <c r="A5" s="41" t="s">
        <v>20</v>
      </c>
      <c r="B5" s="18" t="s">
        <v>60</v>
      </c>
      <c r="C5" s="19" t="s">
        <v>63</v>
      </c>
      <c r="D5" s="19">
        <v>8000</v>
      </c>
      <c r="E5" s="19" t="s">
        <v>63</v>
      </c>
    </row>
    <row r="6" spans="1:5" x14ac:dyDescent="0.3">
      <c r="A6" s="42"/>
      <c r="B6" s="18" t="s">
        <v>62</v>
      </c>
      <c r="C6" s="19" t="s">
        <v>63</v>
      </c>
      <c r="D6" s="19">
        <v>1024000</v>
      </c>
      <c r="E6" s="19" t="s">
        <v>63</v>
      </c>
    </row>
    <row r="7" spans="1:5" x14ac:dyDescent="0.3">
      <c r="A7" s="41" t="s">
        <v>14</v>
      </c>
      <c r="B7" s="18" t="s">
        <v>60</v>
      </c>
      <c r="C7" s="19">
        <v>4950</v>
      </c>
      <c r="D7" s="19" t="s">
        <v>63</v>
      </c>
      <c r="E7" s="19" t="s">
        <v>63</v>
      </c>
    </row>
    <row r="8" spans="1:5" x14ac:dyDescent="0.3">
      <c r="A8" s="42"/>
      <c r="B8" s="18" t="s">
        <v>62</v>
      </c>
      <c r="C8" s="19">
        <v>960300</v>
      </c>
      <c r="D8" s="19" t="s">
        <v>63</v>
      </c>
      <c r="E8" s="19" t="s">
        <v>63</v>
      </c>
    </row>
    <row r="9" spans="1:5" x14ac:dyDescent="0.3">
      <c r="A9" s="41" t="s">
        <v>17</v>
      </c>
      <c r="B9" s="18" t="s">
        <v>60</v>
      </c>
      <c r="C9" s="19" t="s">
        <v>63</v>
      </c>
      <c r="D9" s="19" t="s">
        <v>63</v>
      </c>
      <c r="E9" s="19">
        <v>27000</v>
      </c>
    </row>
    <row r="10" spans="1:5" x14ac:dyDescent="0.3">
      <c r="A10" s="42"/>
      <c r="B10" s="18" t="s">
        <v>62</v>
      </c>
      <c r="C10" s="19" t="s">
        <v>63</v>
      </c>
      <c r="D10" s="19" t="s">
        <v>63</v>
      </c>
      <c r="E10" s="19">
        <v>1026000</v>
      </c>
    </row>
    <row r="11" spans="1:5" x14ac:dyDescent="0.3">
      <c r="A11" s="41" t="s">
        <v>59</v>
      </c>
      <c r="B11" s="42"/>
      <c r="C11" s="19">
        <v>4950</v>
      </c>
      <c r="D11" s="19">
        <v>8000</v>
      </c>
      <c r="E11" s="19">
        <v>27000</v>
      </c>
    </row>
    <row r="12" spans="1:5" x14ac:dyDescent="0.3">
      <c r="A12" s="41" t="s">
        <v>61</v>
      </c>
      <c r="B12" s="42"/>
      <c r="C12" s="19">
        <v>960300</v>
      </c>
      <c r="D12" s="19">
        <v>1024000</v>
      </c>
      <c r="E12" s="19">
        <v>1026000</v>
      </c>
    </row>
  </sheetData>
  <mergeCells count="5">
    <mergeCell ref="A5:A6"/>
    <mergeCell ref="A7:A8"/>
    <mergeCell ref="A9:A10"/>
    <mergeCell ref="A11:B11"/>
    <mergeCell ref="A12:B1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0.625" customWidth="1"/>
    <col min="2" max="2" width="10.125" customWidth="1"/>
    <col min="3" max="3" width="17.625" customWidth="1"/>
    <col min="4" max="4" width="12.875" customWidth="1"/>
    <col min="5" max="6" width="10.375" customWidth="1"/>
    <col min="7" max="7" width="11.625" customWidth="1"/>
  </cols>
  <sheetData>
    <row r="2" spans="1:7" x14ac:dyDescent="0.3">
      <c r="A2" s="20" t="s">
        <v>9</v>
      </c>
      <c r="B2" s="20" t="s">
        <v>10</v>
      </c>
      <c r="C2" s="20" t="s">
        <v>25</v>
      </c>
      <c r="D2" s="23" t="s">
        <v>3</v>
      </c>
      <c r="E2" s="20" t="s">
        <v>1</v>
      </c>
      <c r="F2" s="20" t="s">
        <v>0</v>
      </c>
      <c r="G2" s="20" t="s">
        <v>2</v>
      </c>
    </row>
    <row r="3" spans="1:7" x14ac:dyDescent="0.3">
      <c r="A3" s="22" t="s">
        <v>12</v>
      </c>
      <c r="B3" s="22" t="s">
        <v>13</v>
      </c>
      <c r="C3" s="22" t="s">
        <v>14</v>
      </c>
      <c r="D3" s="25" t="s">
        <v>4</v>
      </c>
      <c r="E3" s="34">
        <v>4950</v>
      </c>
      <c r="F3" s="34">
        <v>194</v>
      </c>
      <c r="G3" s="34">
        <v>960300</v>
      </c>
    </row>
    <row r="4" spans="1:7" x14ac:dyDescent="0.3">
      <c r="A4" s="22" t="s">
        <v>15</v>
      </c>
      <c r="B4" s="22" t="s">
        <v>16</v>
      </c>
      <c r="C4" s="22" t="s">
        <v>17</v>
      </c>
      <c r="D4" s="25" t="s">
        <v>5</v>
      </c>
      <c r="E4" s="34">
        <v>19400</v>
      </c>
      <c r="F4" s="34">
        <v>45</v>
      </c>
      <c r="G4" s="34">
        <v>873000</v>
      </c>
    </row>
    <row r="5" spans="1:7" x14ac:dyDescent="0.3">
      <c r="A5" s="22" t="s">
        <v>18</v>
      </c>
      <c r="B5" s="22" t="s">
        <v>19</v>
      </c>
      <c r="C5" s="22" t="s">
        <v>20</v>
      </c>
      <c r="D5" s="25" t="s">
        <v>7</v>
      </c>
      <c r="E5" s="34">
        <v>8000</v>
      </c>
      <c r="F5" s="34">
        <v>105</v>
      </c>
      <c r="G5" s="34">
        <v>840000</v>
      </c>
    </row>
    <row r="6" spans="1:7" x14ac:dyDescent="0.3">
      <c r="A6" s="22" t="s">
        <v>21</v>
      </c>
      <c r="B6" s="22" t="s">
        <v>22</v>
      </c>
      <c r="C6" s="22" t="s">
        <v>20</v>
      </c>
      <c r="D6" s="25" t="s">
        <v>5</v>
      </c>
      <c r="E6" s="34">
        <v>19400</v>
      </c>
      <c r="F6" s="34">
        <v>36</v>
      </c>
      <c r="G6" s="34">
        <v>698400</v>
      </c>
    </row>
    <row r="7" spans="1:7" x14ac:dyDescent="0.3">
      <c r="A7" s="22" t="s">
        <v>12</v>
      </c>
      <c r="B7" s="22" t="s">
        <v>13</v>
      </c>
      <c r="C7" s="22" t="s">
        <v>14</v>
      </c>
      <c r="D7" s="25" t="s">
        <v>4</v>
      </c>
      <c r="E7" s="34">
        <v>4950</v>
      </c>
      <c r="F7" s="34">
        <v>135</v>
      </c>
      <c r="G7" s="34">
        <v>668250</v>
      </c>
    </row>
    <row r="8" spans="1:7" x14ac:dyDescent="0.3">
      <c r="A8" s="22" t="s">
        <v>15</v>
      </c>
      <c r="B8" s="22" t="s">
        <v>16</v>
      </c>
      <c r="C8" s="22" t="s">
        <v>17</v>
      </c>
      <c r="D8" s="25" t="s">
        <v>8</v>
      </c>
      <c r="E8" s="34">
        <v>27000</v>
      </c>
      <c r="F8" s="34">
        <v>38</v>
      </c>
      <c r="G8" s="34">
        <v>1026000</v>
      </c>
    </row>
    <row r="9" spans="1:7" x14ac:dyDescent="0.3">
      <c r="A9" s="22" t="s">
        <v>18</v>
      </c>
      <c r="B9" s="22" t="s">
        <v>19</v>
      </c>
      <c r="C9" s="22" t="s">
        <v>20</v>
      </c>
      <c r="D9" s="25" t="s">
        <v>7</v>
      </c>
      <c r="E9" s="34">
        <v>8000</v>
      </c>
      <c r="F9" s="34">
        <v>126</v>
      </c>
      <c r="G9" s="34">
        <v>1008000</v>
      </c>
    </row>
    <row r="10" spans="1:7" x14ac:dyDescent="0.3">
      <c r="A10" s="22" t="s">
        <v>15</v>
      </c>
      <c r="B10" s="22" t="s">
        <v>16</v>
      </c>
      <c r="C10" s="22" t="s">
        <v>17</v>
      </c>
      <c r="D10" s="25" t="s">
        <v>5</v>
      </c>
      <c r="E10" s="34">
        <v>19400</v>
      </c>
      <c r="F10" s="34">
        <v>23</v>
      </c>
      <c r="G10" s="34">
        <v>446200</v>
      </c>
    </row>
    <row r="11" spans="1:7" x14ac:dyDescent="0.3">
      <c r="A11" s="22" t="s">
        <v>12</v>
      </c>
      <c r="B11" s="22" t="s">
        <v>13</v>
      </c>
      <c r="C11" s="22" t="s">
        <v>14</v>
      </c>
      <c r="D11" s="25" t="s">
        <v>4</v>
      </c>
      <c r="E11" s="34">
        <v>4950</v>
      </c>
      <c r="F11" s="34">
        <v>92</v>
      </c>
      <c r="G11" s="34">
        <v>455400</v>
      </c>
    </row>
    <row r="12" spans="1:7" x14ac:dyDescent="0.3">
      <c r="A12" s="22" t="s">
        <v>21</v>
      </c>
      <c r="B12" s="22" t="s">
        <v>22</v>
      </c>
      <c r="C12" s="22" t="s">
        <v>20</v>
      </c>
      <c r="D12" s="25" t="s">
        <v>7</v>
      </c>
      <c r="E12" s="34">
        <v>8000</v>
      </c>
      <c r="F12" s="34">
        <v>128</v>
      </c>
      <c r="G12" s="34">
        <v>1024000</v>
      </c>
    </row>
  </sheetData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H26" sqref="H26"/>
    </sheetView>
  </sheetViews>
  <sheetFormatPr defaultRowHeight="16.5" x14ac:dyDescent="0.3"/>
  <cols>
    <col min="1" max="1" width="12.875" customWidth="1"/>
    <col min="2" max="2" width="14.125" customWidth="1"/>
    <col min="3" max="5" width="11.625" customWidth="1"/>
  </cols>
  <sheetData>
    <row r="2" spans="1:5" x14ac:dyDescent="0.3">
      <c r="A2" s="20" t="s">
        <v>3</v>
      </c>
      <c r="B2" s="20" t="s">
        <v>25</v>
      </c>
      <c r="C2" s="20" t="s">
        <v>27</v>
      </c>
      <c r="D2" s="20" t="s">
        <v>28</v>
      </c>
      <c r="E2" s="20" t="s">
        <v>2</v>
      </c>
    </row>
    <row r="3" spans="1:5" x14ac:dyDescent="0.3">
      <c r="A3" s="22" t="s">
        <v>4</v>
      </c>
      <c r="B3" s="22" t="s">
        <v>14</v>
      </c>
      <c r="C3" s="33">
        <v>891000</v>
      </c>
      <c r="D3" s="33">
        <v>1192950</v>
      </c>
      <c r="E3" s="33">
        <v>2083950</v>
      </c>
    </row>
    <row r="4" spans="1:5" x14ac:dyDescent="0.3">
      <c r="A4" s="22" t="s">
        <v>7</v>
      </c>
      <c r="B4" s="22" t="s">
        <v>29</v>
      </c>
      <c r="C4" s="33">
        <v>1672000</v>
      </c>
      <c r="D4" s="33">
        <v>1200000</v>
      </c>
      <c r="E4" s="33">
        <v>2872000</v>
      </c>
    </row>
    <row r="5" spans="1:5" x14ac:dyDescent="0.3">
      <c r="A5" s="22" t="s">
        <v>6</v>
      </c>
      <c r="B5" s="22" t="s">
        <v>30</v>
      </c>
      <c r="C5" s="33">
        <v>776000</v>
      </c>
      <c r="D5" s="33">
        <v>543200</v>
      </c>
      <c r="E5" s="33">
        <v>1319200</v>
      </c>
    </row>
    <row r="6" spans="1:5" x14ac:dyDescent="0.3">
      <c r="A6" s="22" t="s">
        <v>8</v>
      </c>
      <c r="B6" s="22" t="s">
        <v>30</v>
      </c>
      <c r="C6" s="33">
        <v>486000</v>
      </c>
      <c r="D6" s="33">
        <v>540000</v>
      </c>
      <c r="E6" s="33">
        <v>1026000</v>
      </c>
    </row>
    <row r="7" spans="1:5" x14ac:dyDescent="0.3">
      <c r="A7" s="22" t="s">
        <v>26</v>
      </c>
      <c r="B7" s="22" t="s">
        <v>14</v>
      </c>
      <c r="C7" s="33">
        <v>744000</v>
      </c>
      <c r="D7" s="33">
        <v>496000</v>
      </c>
      <c r="E7" s="33">
        <v>1240000</v>
      </c>
    </row>
  </sheetData>
  <phoneticPr fontId="1" type="noConversion"/>
  <pageMargins left="0.7" right="0.7" top="0.75" bottom="0.75" header="0.3" footer="0.3"/>
  <pageSetup paperSize="9" orientation="portrait" horizontalDpi="1200" verticalDpi="1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실적현황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2019-09-09T06:56:29Z</dcterms:modified>
</cp:coreProperties>
</file>