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135" windowWidth="19440" windowHeight="11985" activeTab="6"/>
  </bookViews>
  <sheets>
    <sheet name="논문발표현황" sheetId="6" r:id="rId1"/>
    <sheet name="부분합" sheetId="15" r:id="rId2"/>
    <sheet name="필터" sheetId="3" r:id="rId3"/>
    <sheet name="매크로" sheetId="8" r:id="rId4"/>
    <sheet name="피벗테이블 정답" sheetId="16" r:id="rId5"/>
    <sheet name="피벗테이블" sheetId="9" r:id="rId6"/>
    <sheet name="차트" sheetId="12" r:id="rId7"/>
  </sheets>
  <definedNames>
    <definedName name="_xlnm._FilterDatabase" localSheetId="2" hidden="1">필터!$A$2:$F$12</definedName>
    <definedName name="_xlnm.Criteria" localSheetId="2">필터!$A$14:$A$15</definedName>
    <definedName name="_xlnm.Extract" localSheetId="2">필터!$A$17:$D$17</definedName>
  </definedNames>
  <calcPr calcId="125725"/>
  <pivotCaches>
    <pivotCache cacheId="0" r:id="rId8"/>
  </pivotCaches>
</workbook>
</file>

<file path=xl/calcChain.xml><?xml version="1.0" encoding="utf-8"?>
<calcChain xmlns="http://schemas.openxmlformats.org/spreadsheetml/2006/main">
  <c r="A15" i="3"/>
  <c r="E21" i="15"/>
  <c r="E19"/>
  <c r="E14"/>
  <c r="E10"/>
  <c r="E5"/>
  <c r="D22"/>
  <c r="C22"/>
  <c r="D20"/>
  <c r="C20"/>
  <c r="D15"/>
  <c r="C15"/>
  <c r="D11"/>
  <c r="C11"/>
  <c r="D6"/>
  <c r="C6"/>
  <c r="E15" i="6"/>
  <c r="E14"/>
  <c r="E13"/>
  <c r="H4"/>
  <c r="H5"/>
  <c r="H6"/>
  <c r="H7"/>
  <c r="H8"/>
  <c r="H9"/>
  <c r="H10"/>
  <c r="H11"/>
  <c r="H12"/>
  <c r="H3"/>
  <c r="G4"/>
  <c r="G5"/>
  <c r="G6"/>
  <c r="G7"/>
  <c r="G8"/>
  <c r="G9"/>
  <c r="G10"/>
  <c r="G11"/>
  <c r="G12"/>
  <c r="G3"/>
  <c r="F4" l="1"/>
  <c r="F5"/>
  <c r="F6"/>
  <c r="F7"/>
  <c r="F8"/>
  <c r="F9"/>
  <c r="F10"/>
  <c r="F11"/>
  <c r="F12"/>
  <c r="F3"/>
</calcChain>
</file>

<file path=xl/sharedStrings.xml><?xml version="1.0" encoding="utf-8"?>
<sst xmlns="http://schemas.openxmlformats.org/spreadsheetml/2006/main" count="195" uniqueCount="61">
  <si>
    <t>분류</t>
  </si>
  <si>
    <t>조건</t>
  </si>
  <si>
    <t>인문과학</t>
    <phoneticPr fontId="1" type="noConversion"/>
  </si>
  <si>
    <t>역사학</t>
    <phoneticPr fontId="1" type="noConversion"/>
  </si>
  <si>
    <t>2011년</t>
  </si>
  <si>
    <t>2012년</t>
  </si>
  <si>
    <t>2013년</t>
  </si>
  <si>
    <t>언어학</t>
    <phoneticPr fontId="1" type="noConversion"/>
  </si>
  <si>
    <t>문학</t>
    <phoneticPr fontId="1" type="noConversion"/>
  </si>
  <si>
    <t>경영학</t>
    <phoneticPr fontId="1" type="noConversion"/>
  </si>
  <si>
    <t>경제학</t>
    <phoneticPr fontId="1" type="noConversion"/>
  </si>
  <si>
    <t>심리학</t>
    <phoneticPr fontId="1" type="noConversion"/>
  </si>
  <si>
    <t>사회과학</t>
    <phoneticPr fontId="1" type="noConversion"/>
  </si>
  <si>
    <t>공학</t>
    <phoneticPr fontId="1" type="noConversion"/>
  </si>
  <si>
    <t>재료공학</t>
    <phoneticPr fontId="1" type="noConversion"/>
  </si>
  <si>
    <t>건축공학</t>
    <phoneticPr fontId="1" type="noConversion"/>
  </si>
  <si>
    <t>의약학</t>
    <phoneticPr fontId="1" type="noConversion"/>
  </si>
  <si>
    <t>약학</t>
    <phoneticPr fontId="1" type="noConversion"/>
  </si>
  <si>
    <t>생명공학</t>
    <phoneticPr fontId="1" type="noConversion"/>
  </si>
  <si>
    <t>합계</t>
  </si>
  <si>
    <t>학술자료</t>
  </si>
  <si>
    <t>역사학</t>
  </si>
  <si>
    <t>인문과학</t>
  </si>
  <si>
    <t>경영학</t>
  </si>
  <si>
    <t>사회과학</t>
  </si>
  <si>
    <t>경제학</t>
  </si>
  <si>
    <t>건축공학</t>
  </si>
  <si>
    <t>공학</t>
  </si>
  <si>
    <t>언어학</t>
  </si>
  <si>
    <t>심리학</t>
  </si>
  <si>
    <t>문학</t>
  </si>
  <si>
    <t>재료공학</t>
  </si>
  <si>
    <t>생명공학</t>
  </si>
  <si>
    <t>의약학</t>
  </si>
  <si>
    <t>약학</t>
  </si>
  <si>
    <t>분류가 '인문과학'인 2013년의 평균</t>
    <phoneticPr fontId="1" type="noConversion"/>
  </si>
  <si>
    <t>분류가 '사회과학'인 건수</t>
    <phoneticPr fontId="1" type="noConversion"/>
  </si>
  <si>
    <t>학술자료</t>
    <phoneticPr fontId="1" type="noConversion"/>
  </si>
  <si>
    <t>분류</t>
    <phoneticPr fontId="1" type="noConversion"/>
  </si>
  <si>
    <t>합계</t>
    <phoneticPr fontId="1" type="noConversion"/>
  </si>
  <si>
    <t>순위</t>
    <phoneticPr fontId="1" type="noConversion"/>
  </si>
  <si>
    <t>비고</t>
    <phoneticPr fontId="1" type="noConversion"/>
  </si>
  <si>
    <t>공학 평균</t>
  </si>
  <si>
    <t>사회과학 평균</t>
  </si>
  <si>
    <t>의약학 평균</t>
  </si>
  <si>
    <t>인문과학 평균</t>
  </si>
  <si>
    <t>전체 평균</t>
  </si>
  <si>
    <t>공학 최대값</t>
  </si>
  <si>
    <t>사회과학 최대값</t>
  </si>
  <si>
    <t>의약학 최대값</t>
  </si>
  <si>
    <t>인문과학 최대값</t>
  </si>
  <si>
    <t>전체 최대값</t>
  </si>
  <si>
    <t>평균 : 2011년</t>
  </si>
  <si>
    <t>전체 평균 : 2011년</t>
  </si>
  <si>
    <t>평균 : 2012년</t>
  </si>
  <si>
    <t>전체 평균 : 2012년</t>
  </si>
  <si>
    <t>평균 : 2013년</t>
  </si>
  <si>
    <t>전체 평균 : 2013년</t>
  </si>
  <si>
    <t>**</t>
  </si>
  <si>
    <t>값</t>
  </si>
  <si>
    <t>합계의 최대값-최소값 차이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</si>
</sst>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#,##0_ "/>
    <numFmt numFmtId="177" formatCode="#,##0_);[Red]\(#,##0\)"/>
    <numFmt numFmtId="178" formatCode="0_);[Red]\(0\)"/>
    <numFmt numFmtId="179" formatCode="#&quot;위&quot;"/>
    <numFmt numFmtId="180" formatCode="#&quot;건&quot;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2">
    <dxf>
      <numFmt numFmtId="176" formatCode="#,##0_ "/>
      <alignment horizontal="right" readingOrder="0"/>
    </dxf>
    <dxf>
      <font>
        <b/>
        <i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style val="4"/>
  <c:chart>
    <c:title>
      <c:tx>
        <c:rich>
          <a:bodyPr/>
          <a:lstStyle/>
          <a:p>
            <a:pPr>
              <a:defRPr sz="1800">
                <a:latin typeface="휴먼옛체" pitchFamily="18" charset="-127"/>
                <a:ea typeface="휴먼옛체" pitchFamily="18" charset="-127"/>
              </a:defRPr>
            </a:pPr>
            <a:r>
              <a:rPr lang="ko-KR" sz="1800">
                <a:latin typeface="휴먼옛체" pitchFamily="18" charset="-127"/>
                <a:ea typeface="휴먼옛체" pitchFamily="18" charset="-127"/>
              </a:rPr>
              <a:t>논문 발표 현황</a:t>
            </a:r>
          </a:p>
        </c:rich>
      </c:tx>
      <c:layout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차트!$B$2</c:f>
              <c:strCache>
                <c:ptCount val="1"/>
                <c:pt idx="0">
                  <c:v>2011년</c:v>
                </c:pt>
              </c:strCache>
            </c:strRef>
          </c:tx>
          <c:cat>
            <c:strRef>
              <c:f>차트!$A$3:$A$5</c:f>
              <c:strCache>
                <c:ptCount val="3"/>
                <c:pt idx="0">
                  <c:v>경영학</c:v>
                </c:pt>
                <c:pt idx="1">
                  <c:v>경제학</c:v>
                </c:pt>
                <c:pt idx="2">
                  <c:v>심리학</c:v>
                </c:pt>
              </c:strCache>
            </c:strRef>
          </c:cat>
          <c:val>
            <c:numRef>
              <c:f>차트!$B$3:$B$5</c:f>
              <c:numCache>
                <c:formatCode>#,##0;[Red]\-#,##0</c:formatCode>
                <c:ptCount val="3"/>
                <c:pt idx="0">
                  <c:v>21604</c:v>
                </c:pt>
                <c:pt idx="1">
                  <c:v>22353</c:v>
                </c:pt>
                <c:pt idx="2">
                  <c:v>16505</c:v>
                </c:pt>
              </c:numCache>
            </c:numRef>
          </c:val>
        </c:ser>
        <c:ser>
          <c:idx val="1"/>
          <c:order val="1"/>
          <c:tx>
            <c:strRef>
              <c:f>차트!$C$2</c:f>
              <c:strCache>
                <c:ptCount val="1"/>
                <c:pt idx="0">
                  <c:v>2012년</c:v>
                </c:pt>
              </c:strCache>
            </c:strRef>
          </c:tx>
          <c:cat>
            <c:strRef>
              <c:f>차트!$A$3:$A$5</c:f>
              <c:strCache>
                <c:ptCount val="3"/>
                <c:pt idx="0">
                  <c:v>경영학</c:v>
                </c:pt>
                <c:pt idx="1">
                  <c:v>경제학</c:v>
                </c:pt>
                <c:pt idx="2">
                  <c:v>심리학</c:v>
                </c:pt>
              </c:strCache>
            </c:strRef>
          </c:cat>
          <c:val>
            <c:numRef>
              <c:f>차트!$C$3:$C$5</c:f>
              <c:numCache>
                <c:formatCode>#,##0;[Red]\-#,##0</c:formatCode>
                <c:ptCount val="3"/>
                <c:pt idx="0">
                  <c:v>17633</c:v>
                </c:pt>
                <c:pt idx="1">
                  <c:v>14653</c:v>
                </c:pt>
                <c:pt idx="2">
                  <c:v>9580</c:v>
                </c:pt>
              </c:numCache>
            </c:numRef>
          </c:val>
        </c:ser>
        <c:ser>
          <c:idx val="2"/>
          <c:order val="2"/>
          <c:tx>
            <c:strRef>
              <c:f>차트!$D$2</c:f>
              <c:strCache>
                <c:ptCount val="1"/>
                <c:pt idx="0">
                  <c:v>2013년</c:v>
                </c:pt>
              </c:strCache>
            </c:strRef>
          </c:tx>
          <c:dLbls>
            <c:showVal val="1"/>
          </c:dLbls>
          <c:cat>
            <c:strRef>
              <c:f>차트!$A$3:$A$5</c:f>
              <c:strCache>
                <c:ptCount val="3"/>
                <c:pt idx="0">
                  <c:v>경영학</c:v>
                </c:pt>
                <c:pt idx="1">
                  <c:v>경제학</c:v>
                </c:pt>
                <c:pt idx="2">
                  <c:v>심리학</c:v>
                </c:pt>
              </c:strCache>
            </c:strRef>
          </c:cat>
          <c:val>
            <c:numRef>
              <c:f>차트!$D$3:$D$5</c:f>
              <c:numCache>
                <c:formatCode>#,##0;[Red]\-#,##0</c:formatCode>
                <c:ptCount val="3"/>
                <c:pt idx="0">
                  <c:v>15126</c:v>
                </c:pt>
                <c:pt idx="1">
                  <c:v>13400</c:v>
                </c:pt>
                <c:pt idx="2">
                  <c:v>8509</c:v>
                </c:pt>
              </c:numCache>
            </c:numRef>
          </c:val>
        </c:ser>
        <c:axId val="88449024"/>
        <c:axId val="88450560"/>
      </c:barChart>
      <c:catAx>
        <c:axId val="88449024"/>
        <c:scaling>
          <c:orientation val="minMax"/>
        </c:scaling>
        <c:axPos val="b"/>
        <c:tickLblPos val="nextTo"/>
        <c:crossAx val="88450560"/>
        <c:crosses val="autoZero"/>
        <c:auto val="1"/>
        <c:lblAlgn val="ctr"/>
        <c:lblOffset val="100"/>
      </c:catAx>
      <c:valAx>
        <c:axId val="88450560"/>
        <c:scaling>
          <c:orientation val="minMax"/>
        </c:scaling>
        <c:axPos val="l"/>
        <c:majorGridlines/>
        <c:numFmt formatCode="#,##0;[Red]\-#,##0" sourceLinked="1"/>
        <c:tickLblPos val="nextTo"/>
        <c:crossAx val="88449024"/>
        <c:crosses val="autoZero"/>
        <c:crossBetween val="between"/>
      </c:valAx>
      <c:spPr>
        <a:gradFill flip="none"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1"/>
          <a:tileRect/>
        </a:gradFill>
      </c:spPr>
    </c:plotArea>
    <c:legend>
      <c:legendPos val="b"/>
      <c:layout/>
    </c:legend>
    <c:plotVisOnly val="1"/>
  </c:chart>
  <c:spPr>
    <a:ln w="25400">
      <a:solidFill>
        <a:schemeClr val="tx1"/>
      </a:solidFill>
      <a:prstDash val="dash"/>
    </a:ln>
  </c:spPr>
  <c:txPr>
    <a:bodyPr/>
    <a:lstStyle/>
    <a:p>
      <a:pPr>
        <a:defRPr sz="1100">
          <a:latin typeface="돋움" pitchFamily="50" charset="-127"/>
          <a:ea typeface="돋움" pitchFamily="50" charset="-127"/>
        </a:defRPr>
      </a:pPr>
      <a:endParaRPr lang="ko-K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24848</xdr:colOff>
      <xdr:row>0</xdr:row>
      <xdr:rowOff>33131</xdr:rowOff>
    </xdr:from>
    <xdr:to>
      <xdr:col>6</xdr:col>
      <xdr:colOff>902804</xdr:colOff>
      <xdr:row>0</xdr:row>
      <xdr:rowOff>861392</xdr:rowOff>
    </xdr:to>
    <xdr:sp macro="" textlink="">
      <xdr:nvSpPr>
        <xdr:cNvPr id="2" name="배지 1"/>
        <xdr:cNvSpPr/>
      </xdr:nvSpPr>
      <xdr:spPr>
        <a:xfrm>
          <a:off x="1018761" y="33131"/>
          <a:ext cx="5607326" cy="828261"/>
        </a:xfrm>
        <a:prstGeom prst="plaqu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ctr"/>
          <a:r>
            <a:rPr lang="ko-KR" altLang="en-US" sz="2400" i="1">
              <a:latin typeface="HY견고딕" pitchFamily="18" charset="-127"/>
              <a:ea typeface="HY견고딕" pitchFamily="18" charset="-127"/>
            </a:rPr>
            <a:t>논문 발표 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13</xdr:row>
      <xdr:rowOff>38101</xdr:rowOff>
    </xdr:from>
    <xdr:to>
      <xdr:col>4</xdr:col>
      <xdr:colOff>1000124</xdr:colOff>
      <xdr:row>15</xdr:row>
      <xdr:rowOff>180975</xdr:rowOff>
    </xdr:to>
    <xdr:sp macro="[0]!매크로" textlink="">
      <xdr:nvSpPr>
        <xdr:cNvPr id="2" name="순서도: 카드 1"/>
        <xdr:cNvSpPr/>
      </xdr:nvSpPr>
      <xdr:spPr>
        <a:xfrm>
          <a:off x="3486149" y="2762251"/>
          <a:ext cx="1990725" cy="561974"/>
        </a:xfrm>
        <a:prstGeom prst="flowChartPunchedCard">
          <a:avLst/>
        </a:prstGeom>
        <a:solidFill>
          <a:srgbClr val="92D050"/>
        </a:solidFill>
        <a:ln w="38100"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ctr"/>
          <a:r>
            <a:rPr lang="ko-KR" altLang="en-US" sz="2000" i="1">
              <a:latin typeface="HY헤드라인M" pitchFamily="18" charset="-127"/>
              <a:ea typeface="HY헤드라인M" pitchFamily="18" charset="-127"/>
            </a:rPr>
            <a:t>매크로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6</xdr:col>
      <xdr:colOff>0</xdr:colOff>
      <xdr:row>23</xdr:row>
      <xdr:rowOff>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2-25" refreshedDate="42063.44195659722" createdVersion="3" refreshedVersion="3" minRefreshableVersion="3" recordCount="10">
  <cacheSource type="worksheet">
    <worksheetSource ref="A2:F12" sheet="피벗테이블"/>
  </cacheSource>
  <cacheFields count="6">
    <cacheField name="학술자료" numFmtId="0">
      <sharedItems count="10">
        <s v="역사학"/>
        <s v="경영학"/>
        <s v="경제학"/>
        <s v="건축공학"/>
        <s v="언어학"/>
        <s v="심리학"/>
        <s v="문학"/>
        <s v="재료공학"/>
        <s v="생명공학"/>
        <s v="약학"/>
      </sharedItems>
    </cacheField>
    <cacheField name="분류" numFmtId="0">
      <sharedItems count="4">
        <s v="인문과학"/>
        <s v="사회과학"/>
        <s v="공학"/>
        <s v="의약학"/>
      </sharedItems>
    </cacheField>
    <cacheField name="2011년" numFmtId="178">
      <sharedItems containsSemiMixedTypes="0" containsString="0" containsNumber="1" containsInteger="1" minValue="10053" maxValue="22353"/>
    </cacheField>
    <cacheField name="2012년" numFmtId="178">
      <sharedItems containsSemiMixedTypes="0" containsString="0" containsNumber="1" containsInteger="1" minValue="8255" maxValue="18551"/>
    </cacheField>
    <cacheField name="2013년" numFmtId="178">
      <sharedItems containsSemiMixedTypes="0" containsString="0" containsNumber="1" containsInteger="1" minValue="6346" maxValue="15926"/>
    </cacheField>
    <cacheField name="합계" numFmtId="178">
      <sharedItems containsSemiMixedTypes="0" containsString="0" containsNumber="1" containsInteger="1" minValue="25340" maxValue="5513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n v="11179"/>
    <n v="8255"/>
    <n v="6346"/>
    <n v="25780"/>
  </r>
  <r>
    <x v="1"/>
    <x v="1"/>
    <n v="21604"/>
    <n v="17633"/>
    <n v="15126"/>
    <n v="54363"/>
  </r>
  <r>
    <x v="2"/>
    <x v="1"/>
    <n v="22353"/>
    <n v="14653"/>
    <n v="13400"/>
    <n v="50406"/>
  </r>
  <r>
    <x v="3"/>
    <x v="2"/>
    <n v="17147"/>
    <n v="17278"/>
    <n v="11371"/>
    <n v="45796"/>
  </r>
  <r>
    <x v="4"/>
    <x v="0"/>
    <n v="10712"/>
    <n v="9304"/>
    <n v="8403"/>
    <n v="28419"/>
  </r>
  <r>
    <x v="5"/>
    <x v="1"/>
    <n v="16505"/>
    <n v="9580"/>
    <n v="8509"/>
    <n v="34594"/>
  </r>
  <r>
    <x v="6"/>
    <x v="0"/>
    <n v="10053"/>
    <n v="8575"/>
    <n v="6712"/>
    <n v="25340"/>
  </r>
  <r>
    <x v="7"/>
    <x v="2"/>
    <n v="20661"/>
    <n v="18551"/>
    <n v="15926"/>
    <n v="55138"/>
  </r>
  <r>
    <x v="8"/>
    <x v="3"/>
    <n v="13540"/>
    <n v="9059"/>
    <n v="15589"/>
    <n v="38188"/>
  </r>
  <r>
    <x v="9"/>
    <x v="3"/>
    <n v="11604"/>
    <n v="8397"/>
    <n v="7569"/>
    <n v="275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값" missingCaption="**" updatedVersion="3" minRefreshableVersion="3" showCalcMbrs="0" useAutoFormatting="1" colGrandTotals="0" itemPrintTitles="1" mergeItem="1" createdVersion="3" indent="0" compact="0" compactData="0" multipleFieldFilters="0">
  <location ref="A3:F13" firstHeaderRow="1" firstDataRow="2" firstDataCol="2"/>
  <pivotFields count="6">
    <pivotField axis="axisCol" compact="0" outline="0" showAll="0">
      <items count="11">
        <item x="3"/>
        <item x="1"/>
        <item x="2"/>
        <item x="6"/>
        <item x="8"/>
        <item x="5"/>
        <item x="9"/>
        <item x="4"/>
        <item x="0"/>
        <item x="7"/>
        <item t="default"/>
      </items>
    </pivotField>
    <pivotField axis="axisRow" compact="0" outline="0" showAll="0">
      <items count="5">
        <item x="2"/>
        <item h="1" x="1"/>
        <item x="3"/>
        <item h="1" x="0"/>
        <item t="default"/>
      </items>
    </pivotField>
    <pivotField dataField="1" compact="0" numFmtId="178" outline="0" showAll="0"/>
    <pivotField dataField="1" compact="0" numFmtId="178" outline="0" showAll="0"/>
    <pivotField dataField="1" compact="0" numFmtId="178" outline="0" showAll="0"/>
    <pivotField compact="0" numFmtId="178" outline="0" showAll="0"/>
  </pivotFields>
  <rowFields count="2">
    <field x="1"/>
    <field x="-2"/>
  </rowFields>
  <rowItems count="9">
    <i>
      <x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0"/>
  </colFields>
  <colItems count="4">
    <i>
      <x/>
    </i>
    <i>
      <x v="4"/>
    </i>
    <i>
      <x v="6"/>
    </i>
    <i>
      <x v="9"/>
    </i>
  </colItems>
  <dataFields count="3">
    <dataField name="평균 : 2011년" fld="2" subtotal="average" baseField="0" baseItem="0"/>
    <dataField name="평균 : 2012년" fld="3" subtotal="average" baseField="0" baseItem="0"/>
    <dataField name="평균 : 2013년" fld="4" subtotal="average" baseField="0" baseItem="0"/>
  </dataFields>
  <formats count="1">
    <format dxfId="0">
      <pivotArea outline="0" collapsedLevelsAreSubtotals="1" fieldPosition="0"/>
    </format>
  </formats>
  <pivotTableStyleInfo name="PivotStyleMedium10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51"/>
  <sheetViews>
    <sheetView zoomScaleNormal="100" workbookViewId="0">
      <selection activeCell="F20" sqref="F20"/>
    </sheetView>
  </sheetViews>
  <sheetFormatPr defaultRowHeight="16.5"/>
  <cols>
    <col min="1" max="1" width="13" customWidth="1"/>
    <col min="2" max="2" width="11.75" customWidth="1"/>
    <col min="3" max="3" width="11.375" customWidth="1"/>
    <col min="4" max="4" width="12.625" customWidth="1"/>
    <col min="5" max="5" width="13.25" customWidth="1"/>
    <col min="6" max="6" width="13" customWidth="1"/>
    <col min="7" max="7" width="12.25" customWidth="1"/>
    <col min="8" max="8" width="13.125" customWidth="1"/>
  </cols>
  <sheetData>
    <row r="1" spans="1:11" ht="69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>
      <c r="A2" s="16" t="s">
        <v>37</v>
      </c>
      <c r="B2" s="16" t="s">
        <v>38</v>
      </c>
      <c r="C2" s="16" t="s">
        <v>4</v>
      </c>
      <c r="D2" s="16" t="s">
        <v>5</v>
      </c>
      <c r="E2" s="16" t="s">
        <v>6</v>
      </c>
      <c r="F2" s="16" t="s">
        <v>39</v>
      </c>
      <c r="G2" s="16" t="s">
        <v>40</v>
      </c>
      <c r="H2" s="16" t="s">
        <v>41</v>
      </c>
      <c r="I2" s="2"/>
      <c r="J2" s="1"/>
      <c r="K2" s="1"/>
    </row>
    <row r="3" spans="1:11" ht="18" customHeight="1">
      <c r="A3" s="15" t="s">
        <v>3</v>
      </c>
      <c r="B3" s="15" t="s">
        <v>2</v>
      </c>
      <c r="C3" s="17">
        <v>11179</v>
      </c>
      <c r="D3" s="17">
        <v>8255</v>
      </c>
      <c r="E3" s="17">
        <v>6346</v>
      </c>
      <c r="F3" s="17">
        <f>SUM(C3:E3)</f>
        <v>25780</v>
      </c>
      <c r="G3" s="20">
        <f>RANK(E3,$E$3:$E$12)</f>
        <v>10</v>
      </c>
      <c r="H3" s="15" t="str">
        <f>IF(F3&gt;=30000,"우수","")</f>
        <v/>
      </c>
      <c r="I3" s="1"/>
      <c r="J3" s="1"/>
      <c r="K3" s="1"/>
    </row>
    <row r="4" spans="1:11" ht="18" customHeight="1">
      <c r="A4" s="15" t="s">
        <v>9</v>
      </c>
      <c r="B4" s="15" t="s">
        <v>12</v>
      </c>
      <c r="C4" s="17">
        <v>21604</v>
      </c>
      <c r="D4" s="17">
        <v>17633</v>
      </c>
      <c r="E4" s="17">
        <v>15126</v>
      </c>
      <c r="F4" s="17">
        <f t="shared" ref="F4:F12" si="0">SUM(C4:E4)</f>
        <v>54363</v>
      </c>
      <c r="G4" s="20">
        <f t="shared" ref="G4:G12" si="1">RANK(E4,$E$3:$E$12)</f>
        <v>3</v>
      </c>
      <c r="H4" s="15" t="str">
        <f t="shared" ref="H4:H12" si="2">IF(F4&gt;=30000,"우수","")</f>
        <v>우수</v>
      </c>
      <c r="I4" s="1"/>
      <c r="J4" s="1"/>
      <c r="K4" s="1"/>
    </row>
    <row r="5" spans="1:11" ht="18" customHeight="1">
      <c r="A5" s="15" t="s">
        <v>10</v>
      </c>
      <c r="B5" s="15" t="s">
        <v>12</v>
      </c>
      <c r="C5" s="17">
        <v>22353</v>
      </c>
      <c r="D5" s="17">
        <v>14653</v>
      </c>
      <c r="E5" s="17">
        <v>13400</v>
      </c>
      <c r="F5" s="17">
        <f t="shared" si="0"/>
        <v>50406</v>
      </c>
      <c r="G5" s="20">
        <f t="shared" si="1"/>
        <v>4</v>
      </c>
      <c r="H5" s="15" t="str">
        <f t="shared" si="2"/>
        <v>우수</v>
      </c>
      <c r="I5" s="1"/>
      <c r="J5" s="1"/>
      <c r="K5" s="1"/>
    </row>
    <row r="6" spans="1:11" ht="18" customHeight="1">
      <c r="A6" s="15" t="s">
        <v>15</v>
      </c>
      <c r="B6" s="15" t="s">
        <v>13</v>
      </c>
      <c r="C6" s="17">
        <v>17147</v>
      </c>
      <c r="D6" s="17">
        <v>17278</v>
      </c>
      <c r="E6" s="17">
        <v>11371</v>
      </c>
      <c r="F6" s="17">
        <f t="shared" si="0"/>
        <v>45796</v>
      </c>
      <c r="G6" s="20">
        <f t="shared" si="1"/>
        <v>5</v>
      </c>
      <c r="H6" s="15" t="str">
        <f t="shared" si="2"/>
        <v>우수</v>
      </c>
      <c r="I6" s="1"/>
      <c r="J6" s="1"/>
      <c r="K6" s="1"/>
    </row>
    <row r="7" spans="1:11" ht="18" customHeight="1">
      <c r="A7" s="15" t="s">
        <v>7</v>
      </c>
      <c r="B7" s="15" t="s">
        <v>2</v>
      </c>
      <c r="C7" s="17">
        <v>10712</v>
      </c>
      <c r="D7" s="17">
        <v>9304</v>
      </c>
      <c r="E7" s="17">
        <v>8403</v>
      </c>
      <c r="F7" s="17">
        <f t="shared" si="0"/>
        <v>28419</v>
      </c>
      <c r="G7" s="20">
        <f t="shared" si="1"/>
        <v>7</v>
      </c>
      <c r="H7" s="15" t="str">
        <f t="shared" si="2"/>
        <v/>
      </c>
      <c r="I7" s="1"/>
      <c r="J7" s="1"/>
      <c r="K7" s="1"/>
    </row>
    <row r="8" spans="1:11" ht="18" customHeight="1">
      <c r="A8" s="15" t="s">
        <v>11</v>
      </c>
      <c r="B8" s="15" t="s">
        <v>12</v>
      </c>
      <c r="C8" s="17">
        <v>16505</v>
      </c>
      <c r="D8" s="17">
        <v>9580</v>
      </c>
      <c r="E8" s="17">
        <v>8509</v>
      </c>
      <c r="F8" s="17">
        <f t="shared" si="0"/>
        <v>34594</v>
      </c>
      <c r="G8" s="20">
        <f t="shared" si="1"/>
        <v>6</v>
      </c>
      <c r="H8" s="15" t="str">
        <f t="shared" si="2"/>
        <v>우수</v>
      </c>
      <c r="I8" s="1"/>
      <c r="J8" s="1"/>
      <c r="K8" s="1"/>
    </row>
    <row r="9" spans="1:11" ht="18" customHeight="1">
      <c r="A9" s="15" t="s">
        <v>8</v>
      </c>
      <c r="B9" s="15" t="s">
        <v>2</v>
      </c>
      <c r="C9" s="17">
        <v>10053</v>
      </c>
      <c r="D9" s="17">
        <v>8575</v>
      </c>
      <c r="E9" s="17">
        <v>6712</v>
      </c>
      <c r="F9" s="17">
        <f t="shared" si="0"/>
        <v>25340</v>
      </c>
      <c r="G9" s="20">
        <f t="shared" si="1"/>
        <v>9</v>
      </c>
      <c r="H9" s="15" t="str">
        <f t="shared" si="2"/>
        <v/>
      </c>
      <c r="I9" s="1"/>
      <c r="J9" s="1"/>
      <c r="K9" s="1"/>
    </row>
    <row r="10" spans="1:11" ht="18" customHeight="1">
      <c r="A10" s="15" t="s">
        <v>14</v>
      </c>
      <c r="B10" s="15" t="s">
        <v>13</v>
      </c>
      <c r="C10" s="17">
        <v>20661</v>
      </c>
      <c r="D10" s="17">
        <v>18551</v>
      </c>
      <c r="E10" s="17">
        <v>15926</v>
      </c>
      <c r="F10" s="17">
        <f t="shared" si="0"/>
        <v>55138</v>
      </c>
      <c r="G10" s="20">
        <f t="shared" si="1"/>
        <v>1</v>
      </c>
      <c r="H10" s="15" t="str">
        <f t="shared" si="2"/>
        <v>우수</v>
      </c>
      <c r="I10" s="1"/>
      <c r="J10" s="1"/>
      <c r="K10" s="1"/>
    </row>
    <row r="11" spans="1:11" ht="18" customHeight="1">
      <c r="A11" s="15" t="s">
        <v>18</v>
      </c>
      <c r="B11" s="15" t="s">
        <v>16</v>
      </c>
      <c r="C11" s="17">
        <v>13540</v>
      </c>
      <c r="D11" s="17">
        <v>9059</v>
      </c>
      <c r="E11" s="17">
        <v>15589</v>
      </c>
      <c r="F11" s="17">
        <f t="shared" si="0"/>
        <v>38188</v>
      </c>
      <c r="G11" s="20">
        <f t="shared" si="1"/>
        <v>2</v>
      </c>
      <c r="H11" s="15" t="str">
        <f t="shared" si="2"/>
        <v>우수</v>
      </c>
      <c r="I11" s="1"/>
      <c r="J11" s="1"/>
      <c r="K11" s="1"/>
    </row>
    <row r="12" spans="1:11" ht="18" customHeight="1">
      <c r="A12" s="15" t="s">
        <v>17</v>
      </c>
      <c r="B12" s="15" t="s">
        <v>16</v>
      </c>
      <c r="C12" s="17">
        <v>11604</v>
      </c>
      <c r="D12" s="17">
        <v>8397</v>
      </c>
      <c r="E12" s="17">
        <v>7569</v>
      </c>
      <c r="F12" s="17">
        <f t="shared" si="0"/>
        <v>27570</v>
      </c>
      <c r="G12" s="20">
        <f t="shared" si="1"/>
        <v>8</v>
      </c>
      <c r="H12" s="15" t="str">
        <f t="shared" si="2"/>
        <v/>
      </c>
      <c r="I12" s="1"/>
      <c r="J12" s="1"/>
      <c r="K12" s="1"/>
    </row>
    <row r="13" spans="1:11" ht="18" customHeight="1">
      <c r="A13" s="33" t="s">
        <v>35</v>
      </c>
      <c r="B13" s="34"/>
      <c r="C13" s="34"/>
      <c r="D13" s="35"/>
      <c r="E13" s="30">
        <f>DAVERAGE(A2:H12,E2,B2:B3)</f>
        <v>7153.666666666667</v>
      </c>
      <c r="F13" s="30"/>
      <c r="G13" s="31"/>
      <c r="H13" s="31"/>
      <c r="I13" s="1"/>
      <c r="J13" s="1"/>
      <c r="K13" s="1"/>
    </row>
    <row r="14" spans="1:11" ht="18" customHeight="1">
      <c r="A14" s="33" t="s">
        <v>60</v>
      </c>
      <c r="B14" s="34"/>
      <c r="C14" s="34"/>
      <c r="D14" s="35"/>
      <c r="E14" s="30">
        <f>MAX(F3:F12)-MIN(F3:F12)</f>
        <v>29798</v>
      </c>
      <c r="F14" s="30"/>
      <c r="G14" s="31"/>
      <c r="H14" s="31"/>
      <c r="I14" s="1"/>
      <c r="J14" s="1"/>
      <c r="K14" s="1"/>
    </row>
    <row r="15" spans="1:11" ht="18" customHeight="1">
      <c r="A15" s="33" t="s">
        <v>36</v>
      </c>
      <c r="B15" s="34"/>
      <c r="C15" s="34"/>
      <c r="D15" s="35"/>
      <c r="E15" s="32">
        <f>COUNTIF(B3:B12,"사회과학")</f>
        <v>3</v>
      </c>
      <c r="F15" s="32"/>
      <c r="G15" s="31"/>
      <c r="H15" s="3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sortState ref="A3:I12">
    <sortCondition ref="I3:I12"/>
  </sortState>
  <mergeCells count="7">
    <mergeCell ref="E13:F13"/>
    <mergeCell ref="G13:H15"/>
    <mergeCell ref="E14:F14"/>
    <mergeCell ref="E15:F15"/>
    <mergeCell ref="A15:D15"/>
    <mergeCell ref="A14:D14"/>
    <mergeCell ref="A13:D13"/>
  </mergeCells>
  <phoneticPr fontId="1" type="noConversion"/>
  <conditionalFormatting sqref="A3:H12">
    <cfRule type="expression" dxfId="1" priority="1">
      <formula>$B3="사회과학"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J28" sqref="J28"/>
    </sheetView>
  </sheetViews>
  <sheetFormatPr defaultRowHeight="17.100000000000001" customHeight="1" outlineLevelRow="3" outlineLevelCol="1"/>
  <cols>
    <col min="1" max="1" width="13.25" style="3" customWidth="1"/>
    <col min="2" max="2" width="18.375" style="3" customWidth="1"/>
    <col min="3" max="3" width="13.625" style="3" customWidth="1" outlineLevel="1"/>
    <col min="4" max="4" width="15.875" style="3" customWidth="1" outlineLevel="1"/>
    <col min="5" max="5" width="13.5" style="3" customWidth="1" outlineLevel="1"/>
    <col min="6" max="6" width="15.625" style="3" customWidth="1" outlineLevel="1"/>
    <col min="7" max="16384" width="9" style="3"/>
  </cols>
  <sheetData>
    <row r="1" spans="1:11" ht="17.10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7.100000000000001" customHeight="1">
      <c r="A2" s="6" t="s">
        <v>20</v>
      </c>
      <c r="B2" s="6" t="s">
        <v>0</v>
      </c>
      <c r="C2" s="6" t="s">
        <v>4</v>
      </c>
      <c r="D2" s="6" t="s">
        <v>5</v>
      </c>
      <c r="E2" s="6" t="s">
        <v>6</v>
      </c>
      <c r="F2" s="6" t="s">
        <v>19</v>
      </c>
      <c r="G2" s="4"/>
      <c r="H2" s="4"/>
      <c r="I2" s="4"/>
      <c r="J2" s="4"/>
      <c r="K2" s="4"/>
    </row>
    <row r="3" spans="1:11" ht="17.100000000000001" customHeight="1" outlineLevel="3">
      <c r="A3" s="5" t="s">
        <v>26</v>
      </c>
      <c r="B3" s="5" t="s">
        <v>27</v>
      </c>
      <c r="C3" s="17">
        <v>17147</v>
      </c>
      <c r="D3" s="17">
        <v>17278</v>
      </c>
      <c r="E3" s="17">
        <v>11371</v>
      </c>
      <c r="F3" s="17">
        <v>45796</v>
      </c>
      <c r="G3" s="4"/>
      <c r="H3" s="4"/>
      <c r="I3" s="4"/>
      <c r="J3" s="4"/>
      <c r="K3" s="4"/>
    </row>
    <row r="4" spans="1:11" ht="17.100000000000001" customHeight="1" outlineLevel="3">
      <c r="A4" s="5" t="s">
        <v>31</v>
      </c>
      <c r="B4" s="5" t="s">
        <v>27</v>
      </c>
      <c r="C4" s="17">
        <v>20661</v>
      </c>
      <c r="D4" s="17">
        <v>18551</v>
      </c>
      <c r="E4" s="17">
        <v>15926</v>
      </c>
      <c r="F4" s="17">
        <v>55138</v>
      </c>
      <c r="G4" s="4"/>
      <c r="H4" s="4"/>
      <c r="I4" s="4"/>
      <c r="J4" s="4"/>
      <c r="K4" s="4"/>
    </row>
    <row r="5" spans="1:11" ht="17.100000000000001" customHeight="1" outlineLevel="2">
      <c r="A5" s="15"/>
      <c r="B5" s="21" t="s">
        <v>47</v>
      </c>
      <c r="C5" s="17"/>
      <c r="D5" s="17"/>
      <c r="E5" s="17">
        <f>SUBTOTAL(4,E3:E4)</f>
        <v>15926</v>
      </c>
      <c r="F5" s="17"/>
      <c r="G5" s="11"/>
      <c r="H5" s="11"/>
      <c r="I5" s="11"/>
      <c r="J5" s="11"/>
      <c r="K5" s="11"/>
    </row>
    <row r="6" spans="1:11" ht="17.100000000000001" customHeight="1" outlineLevel="1">
      <c r="A6" s="15"/>
      <c r="B6" s="21" t="s">
        <v>42</v>
      </c>
      <c r="C6" s="17">
        <f>SUBTOTAL(1,C3:C4)</f>
        <v>18904</v>
      </c>
      <c r="D6" s="17">
        <f>SUBTOTAL(1,D3:D4)</f>
        <v>17914.5</v>
      </c>
      <c r="E6" s="17"/>
      <c r="F6" s="17"/>
      <c r="G6" s="11"/>
      <c r="H6" s="11"/>
      <c r="I6" s="11"/>
      <c r="J6" s="11"/>
      <c r="K6" s="11"/>
    </row>
    <row r="7" spans="1:11" ht="17.100000000000001" customHeight="1" outlineLevel="3">
      <c r="A7" s="5" t="s">
        <v>23</v>
      </c>
      <c r="B7" s="5" t="s">
        <v>24</v>
      </c>
      <c r="C7" s="17">
        <v>21604</v>
      </c>
      <c r="D7" s="17">
        <v>17633</v>
      </c>
      <c r="E7" s="17">
        <v>15126</v>
      </c>
      <c r="F7" s="17">
        <v>54363</v>
      </c>
      <c r="G7" s="4"/>
      <c r="H7" s="4"/>
      <c r="I7" s="4"/>
      <c r="J7" s="4"/>
      <c r="K7" s="4"/>
    </row>
    <row r="8" spans="1:11" ht="17.100000000000001" customHeight="1" outlineLevel="3">
      <c r="A8" s="5" t="s">
        <v>25</v>
      </c>
      <c r="B8" s="5" t="s">
        <v>24</v>
      </c>
      <c r="C8" s="17">
        <v>22353</v>
      </c>
      <c r="D8" s="17">
        <v>14653</v>
      </c>
      <c r="E8" s="17">
        <v>13400</v>
      </c>
      <c r="F8" s="17">
        <v>50406</v>
      </c>
      <c r="G8" s="4"/>
      <c r="H8" s="4"/>
      <c r="I8" s="4"/>
      <c r="J8" s="4"/>
      <c r="K8" s="4"/>
    </row>
    <row r="9" spans="1:11" ht="17.100000000000001" customHeight="1" outlineLevel="3">
      <c r="A9" s="5" t="s">
        <v>29</v>
      </c>
      <c r="B9" s="5" t="s">
        <v>24</v>
      </c>
      <c r="C9" s="17">
        <v>16505</v>
      </c>
      <c r="D9" s="17">
        <v>9580</v>
      </c>
      <c r="E9" s="17">
        <v>8509</v>
      </c>
      <c r="F9" s="17">
        <v>34594</v>
      </c>
      <c r="G9" s="4"/>
      <c r="H9" s="4"/>
      <c r="I9" s="4"/>
      <c r="J9" s="4"/>
      <c r="K9" s="4"/>
    </row>
    <row r="10" spans="1:11" ht="17.100000000000001" customHeight="1" outlineLevel="2">
      <c r="A10" s="15"/>
      <c r="B10" s="19" t="s">
        <v>48</v>
      </c>
      <c r="C10" s="17"/>
      <c r="D10" s="17"/>
      <c r="E10" s="17">
        <f>SUBTOTAL(4,E7:E9)</f>
        <v>15126</v>
      </c>
      <c r="F10" s="17"/>
      <c r="G10" s="11"/>
      <c r="H10" s="11"/>
      <c r="I10" s="11"/>
      <c r="J10" s="11"/>
      <c r="K10" s="11"/>
    </row>
    <row r="11" spans="1:11" ht="17.100000000000001" customHeight="1" outlineLevel="1">
      <c r="A11" s="15"/>
      <c r="B11" s="19" t="s">
        <v>43</v>
      </c>
      <c r="C11" s="17">
        <f>SUBTOTAL(1,C7:C9)</f>
        <v>20154</v>
      </c>
      <c r="D11" s="17">
        <f>SUBTOTAL(1,D7:D9)</f>
        <v>13955.333333333334</v>
      </c>
      <c r="E11" s="17"/>
      <c r="F11" s="17"/>
      <c r="G11" s="11"/>
      <c r="H11" s="11"/>
      <c r="I11" s="11"/>
      <c r="J11" s="11"/>
      <c r="K11" s="11"/>
    </row>
    <row r="12" spans="1:11" ht="17.100000000000001" customHeight="1" outlineLevel="3">
      <c r="A12" s="5" t="s">
        <v>32</v>
      </c>
      <c r="B12" s="5" t="s">
        <v>33</v>
      </c>
      <c r="C12" s="17">
        <v>13540</v>
      </c>
      <c r="D12" s="17">
        <v>9059</v>
      </c>
      <c r="E12" s="17">
        <v>15589</v>
      </c>
      <c r="F12" s="17">
        <v>38188</v>
      </c>
      <c r="G12" s="4"/>
      <c r="H12" s="4"/>
      <c r="I12" s="4"/>
      <c r="J12" s="4"/>
      <c r="K12" s="4"/>
    </row>
    <row r="13" spans="1:11" ht="17.100000000000001" customHeight="1" outlineLevel="3">
      <c r="A13" s="5" t="s">
        <v>34</v>
      </c>
      <c r="B13" s="5" t="s">
        <v>33</v>
      </c>
      <c r="C13" s="17">
        <v>11604</v>
      </c>
      <c r="D13" s="17">
        <v>8397</v>
      </c>
      <c r="E13" s="17">
        <v>7569</v>
      </c>
      <c r="F13" s="17">
        <v>27570</v>
      </c>
      <c r="G13" s="4"/>
      <c r="H13" s="4"/>
      <c r="I13" s="4"/>
      <c r="J13" s="4"/>
      <c r="K13" s="4"/>
    </row>
    <row r="14" spans="1:11" ht="17.100000000000001" customHeight="1" outlineLevel="2">
      <c r="A14" s="15"/>
      <c r="B14" s="19" t="s">
        <v>49</v>
      </c>
      <c r="C14" s="17"/>
      <c r="D14" s="17"/>
      <c r="E14" s="17">
        <f>SUBTOTAL(4,E12:E13)</f>
        <v>15589</v>
      </c>
      <c r="F14" s="17"/>
      <c r="G14" s="11"/>
      <c r="H14" s="11"/>
      <c r="I14" s="11"/>
      <c r="J14" s="11"/>
      <c r="K14" s="11"/>
    </row>
    <row r="15" spans="1:11" ht="17.100000000000001" customHeight="1" outlineLevel="1">
      <c r="A15" s="15"/>
      <c r="B15" s="19" t="s">
        <v>44</v>
      </c>
      <c r="C15" s="17">
        <f>SUBTOTAL(1,C12:C13)</f>
        <v>12572</v>
      </c>
      <c r="D15" s="17">
        <f>SUBTOTAL(1,D12:D13)</f>
        <v>8728</v>
      </c>
      <c r="E15" s="17"/>
      <c r="F15" s="17"/>
      <c r="G15" s="11"/>
      <c r="H15" s="11"/>
      <c r="I15" s="11"/>
      <c r="J15" s="11"/>
      <c r="K15" s="11"/>
    </row>
    <row r="16" spans="1:11" ht="17.100000000000001" customHeight="1" outlineLevel="3">
      <c r="A16" s="5" t="s">
        <v>21</v>
      </c>
      <c r="B16" s="5" t="s">
        <v>22</v>
      </c>
      <c r="C16" s="17">
        <v>11179</v>
      </c>
      <c r="D16" s="17">
        <v>8255</v>
      </c>
      <c r="E16" s="17">
        <v>6346</v>
      </c>
      <c r="F16" s="17">
        <v>25780</v>
      </c>
      <c r="G16" s="4"/>
      <c r="H16" s="4"/>
      <c r="I16" s="4"/>
      <c r="J16" s="4"/>
      <c r="K16" s="4"/>
    </row>
    <row r="17" spans="1:11" ht="17.100000000000001" customHeight="1" outlineLevel="3">
      <c r="A17" s="5" t="s">
        <v>28</v>
      </c>
      <c r="B17" s="5" t="s">
        <v>22</v>
      </c>
      <c r="C17" s="17">
        <v>10712</v>
      </c>
      <c r="D17" s="17">
        <v>9304</v>
      </c>
      <c r="E17" s="17">
        <v>8403</v>
      </c>
      <c r="F17" s="17">
        <v>28419</v>
      </c>
      <c r="G17" s="4"/>
      <c r="H17" s="4"/>
      <c r="I17" s="4"/>
      <c r="J17" s="4"/>
      <c r="K17" s="4"/>
    </row>
    <row r="18" spans="1:11" ht="17.100000000000001" customHeight="1" outlineLevel="3">
      <c r="A18" s="5" t="s">
        <v>30</v>
      </c>
      <c r="B18" s="5" t="s">
        <v>22</v>
      </c>
      <c r="C18" s="17">
        <v>10053</v>
      </c>
      <c r="D18" s="17">
        <v>8575</v>
      </c>
      <c r="E18" s="17">
        <v>6712</v>
      </c>
      <c r="F18" s="17">
        <v>25340</v>
      </c>
      <c r="G18" s="4"/>
      <c r="H18" s="4"/>
      <c r="I18" s="4"/>
      <c r="J18" s="4"/>
      <c r="K18" s="4"/>
    </row>
    <row r="19" spans="1:11" ht="17.100000000000001" customHeight="1" outlineLevel="2">
      <c r="A19" s="22"/>
      <c r="B19" s="23" t="s">
        <v>50</v>
      </c>
      <c r="C19" s="24"/>
      <c r="D19" s="24"/>
      <c r="E19" s="24">
        <f>SUBTOTAL(4,E16:E18)</f>
        <v>8403</v>
      </c>
      <c r="F19" s="24"/>
      <c r="G19" s="11"/>
      <c r="H19" s="11"/>
      <c r="I19" s="11"/>
      <c r="J19" s="11"/>
      <c r="K19" s="11"/>
    </row>
    <row r="20" spans="1:11" ht="17.100000000000001" customHeight="1" outlineLevel="1">
      <c r="A20" s="22"/>
      <c r="B20" s="23" t="s">
        <v>45</v>
      </c>
      <c r="C20" s="24">
        <f>SUBTOTAL(1,C16:C18)</f>
        <v>10648</v>
      </c>
      <c r="D20" s="24">
        <f>SUBTOTAL(1,D16:D18)</f>
        <v>8711.3333333333339</v>
      </c>
      <c r="E20" s="24"/>
      <c r="F20" s="24"/>
      <c r="G20" s="11"/>
      <c r="H20" s="11"/>
      <c r="I20" s="11"/>
      <c r="J20" s="11"/>
      <c r="K20" s="11"/>
    </row>
    <row r="21" spans="1:11" ht="17.100000000000001" customHeight="1">
      <c r="A21" s="22"/>
      <c r="B21" s="23" t="s">
        <v>51</v>
      </c>
      <c r="C21" s="24"/>
      <c r="D21" s="24"/>
      <c r="E21" s="24">
        <f>SUBTOTAL(4,E3:E18)</f>
        <v>15926</v>
      </c>
      <c r="F21" s="24"/>
      <c r="G21" s="11"/>
      <c r="H21" s="11"/>
      <c r="I21" s="11"/>
      <c r="J21" s="11"/>
      <c r="K21" s="11"/>
    </row>
    <row r="22" spans="1:11" ht="17.100000000000001" customHeight="1">
      <c r="A22" s="22"/>
      <c r="B22" s="23" t="s">
        <v>46</v>
      </c>
      <c r="C22" s="24">
        <f>SUBTOTAL(1,C3:C18)</f>
        <v>15535.8</v>
      </c>
      <c r="D22" s="24">
        <f>SUBTOTAL(1,D3:D18)</f>
        <v>12128.5</v>
      </c>
      <c r="E22" s="24"/>
      <c r="F22" s="24"/>
      <c r="G22" s="11"/>
      <c r="H22" s="11"/>
      <c r="I22" s="11"/>
      <c r="J22" s="11"/>
      <c r="K22" s="11"/>
    </row>
    <row r="23" spans="1:11" ht="17.100000000000001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7.100000000000001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7.100000000000001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7.100000000000001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7.100000000000001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7.100000000000001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7.100000000000001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7.10000000000000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7.100000000000001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7.100000000000001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7.100000000000001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7.100000000000001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7.100000000000001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7.100000000000001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</sheetData>
  <sortState ref="A3:F12">
    <sortCondition ref="B3:B12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30"/>
  <sheetViews>
    <sheetView workbookViewId="0">
      <selection activeCell="L28" sqref="L28"/>
    </sheetView>
  </sheetViews>
  <sheetFormatPr defaultRowHeight="16.5"/>
  <cols>
    <col min="1" max="1" width="15.5" customWidth="1"/>
    <col min="2" max="2" width="15.625" customWidth="1"/>
    <col min="3" max="3" width="13.875" customWidth="1"/>
    <col min="4" max="4" width="13.75" customWidth="1"/>
    <col min="5" max="5" width="13.625" customWidth="1"/>
    <col min="6" max="6" width="14.5" customWidth="1"/>
  </cols>
  <sheetData>
    <row r="1" spans="1:12" ht="17.100000000000001" customHeight="1">
      <c r="A1" s="7"/>
      <c r="B1" s="7"/>
      <c r="C1" s="7"/>
      <c r="D1" s="7"/>
      <c r="E1" s="7"/>
      <c r="F1" s="7"/>
      <c r="G1" s="1"/>
      <c r="H1" s="1"/>
      <c r="I1" s="1"/>
      <c r="J1" s="1"/>
      <c r="K1" s="1"/>
      <c r="L1" s="1"/>
    </row>
    <row r="2" spans="1:12" ht="17.100000000000001" customHeight="1">
      <c r="A2" s="10" t="s">
        <v>20</v>
      </c>
      <c r="B2" s="10" t="s">
        <v>0</v>
      </c>
      <c r="C2" s="10" t="s">
        <v>4</v>
      </c>
      <c r="D2" s="10" t="s">
        <v>5</v>
      </c>
      <c r="E2" s="10" t="s">
        <v>6</v>
      </c>
      <c r="F2" s="10" t="s">
        <v>19</v>
      </c>
      <c r="G2" s="1"/>
      <c r="H2" s="1"/>
      <c r="I2" s="1"/>
      <c r="J2" s="1"/>
      <c r="K2" s="1"/>
      <c r="L2" s="1"/>
    </row>
    <row r="3" spans="1:12" ht="17.100000000000001" customHeight="1">
      <c r="A3" s="9" t="s">
        <v>21</v>
      </c>
      <c r="B3" s="9" t="s">
        <v>22</v>
      </c>
      <c r="C3" s="18">
        <v>11179</v>
      </c>
      <c r="D3" s="18">
        <v>8255</v>
      </c>
      <c r="E3" s="18">
        <v>6346</v>
      </c>
      <c r="F3" s="18">
        <v>25780</v>
      </c>
      <c r="G3" s="1"/>
      <c r="H3" s="1"/>
      <c r="I3" s="1"/>
      <c r="J3" s="1"/>
      <c r="K3" s="1"/>
      <c r="L3" s="1"/>
    </row>
    <row r="4" spans="1:12" ht="17.100000000000001" customHeight="1">
      <c r="A4" s="9" t="s">
        <v>23</v>
      </c>
      <c r="B4" s="9" t="s">
        <v>24</v>
      </c>
      <c r="C4" s="18">
        <v>21604</v>
      </c>
      <c r="D4" s="18">
        <v>17633</v>
      </c>
      <c r="E4" s="18">
        <v>15126</v>
      </c>
      <c r="F4" s="18">
        <v>54363</v>
      </c>
      <c r="G4" s="1"/>
      <c r="H4" s="1"/>
      <c r="I4" s="1"/>
      <c r="J4" s="1"/>
      <c r="K4" s="1"/>
      <c r="L4" s="1"/>
    </row>
    <row r="5" spans="1:12" ht="17.100000000000001" customHeight="1">
      <c r="A5" s="9" t="s">
        <v>25</v>
      </c>
      <c r="B5" s="9" t="s">
        <v>24</v>
      </c>
      <c r="C5" s="18">
        <v>22353</v>
      </c>
      <c r="D5" s="18">
        <v>14653</v>
      </c>
      <c r="E5" s="18">
        <v>13400</v>
      </c>
      <c r="F5" s="18">
        <v>50406</v>
      </c>
      <c r="G5" s="1"/>
      <c r="H5" s="1"/>
      <c r="I5" s="1"/>
      <c r="J5" s="1"/>
      <c r="K5" s="1"/>
      <c r="L5" s="1"/>
    </row>
    <row r="6" spans="1:12" ht="17.100000000000001" customHeight="1">
      <c r="A6" s="9" t="s">
        <v>26</v>
      </c>
      <c r="B6" s="9" t="s">
        <v>27</v>
      </c>
      <c r="C6" s="18">
        <v>17147</v>
      </c>
      <c r="D6" s="18">
        <v>17278</v>
      </c>
      <c r="E6" s="18">
        <v>11371</v>
      </c>
      <c r="F6" s="18">
        <v>45796</v>
      </c>
      <c r="G6" s="1"/>
      <c r="H6" s="1"/>
      <c r="I6" s="1"/>
      <c r="J6" s="1"/>
      <c r="K6" s="1"/>
      <c r="L6" s="1"/>
    </row>
    <row r="7" spans="1:12" ht="17.100000000000001" customHeight="1">
      <c r="A7" s="9" t="s">
        <v>28</v>
      </c>
      <c r="B7" s="9" t="s">
        <v>22</v>
      </c>
      <c r="C7" s="18">
        <v>10712</v>
      </c>
      <c r="D7" s="18">
        <v>9304</v>
      </c>
      <c r="E7" s="18">
        <v>8403</v>
      </c>
      <c r="F7" s="18">
        <v>28419</v>
      </c>
      <c r="G7" s="1"/>
      <c r="H7" s="1"/>
      <c r="I7" s="1"/>
      <c r="J7" s="1"/>
      <c r="K7" s="1"/>
      <c r="L7" s="1"/>
    </row>
    <row r="8" spans="1:12" ht="17.100000000000001" customHeight="1">
      <c r="A8" s="9" t="s">
        <v>29</v>
      </c>
      <c r="B8" s="9" t="s">
        <v>24</v>
      </c>
      <c r="C8" s="18">
        <v>16505</v>
      </c>
      <c r="D8" s="18">
        <v>9580</v>
      </c>
      <c r="E8" s="18">
        <v>8509</v>
      </c>
      <c r="F8" s="18">
        <v>34594</v>
      </c>
      <c r="G8" s="1"/>
      <c r="H8" s="1"/>
      <c r="I8" s="1"/>
      <c r="J8" s="1"/>
      <c r="K8" s="1"/>
      <c r="L8" s="1"/>
    </row>
    <row r="9" spans="1:12" ht="17.100000000000001" customHeight="1">
      <c r="A9" s="9" t="s">
        <v>30</v>
      </c>
      <c r="B9" s="9" t="s">
        <v>22</v>
      </c>
      <c r="C9" s="18">
        <v>10053</v>
      </c>
      <c r="D9" s="18">
        <v>8575</v>
      </c>
      <c r="E9" s="18">
        <v>6712</v>
      </c>
      <c r="F9" s="18">
        <v>25340</v>
      </c>
      <c r="G9" s="1"/>
      <c r="H9" s="1"/>
      <c r="I9" s="1"/>
      <c r="J9" s="1"/>
      <c r="K9" s="1"/>
      <c r="L9" s="1"/>
    </row>
    <row r="10" spans="1:12" ht="17.100000000000001" customHeight="1">
      <c r="A10" s="9" t="s">
        <v>31</v>
      </c>
      <c r="B10" s="9" t="s">
        <v>27</v>
      </c>
      <c r="C10" s="18">
        <v>20661</v>
      </c>
      <c r="D10" s="18">
        <v>18551</v>
      </c>
      <c r="E10" s="18">
        <v>15926</v>
      </c>
      <c r="F10" s="18">
        <v>55138</v>
      </c>
      <c r="G10" s="1"/>
      <c r="H10" s="1"/>
      <c r="I10" s="1"/>
      <c r="J10" s="1"/>
      <c r="K10" s="1"/>
      <c r="L10" s="1"/>
    </row>
    <row r="11" spans="1:12" ht="17.100000000000001" customHeight="1">
      <c r="A11" s="9" t="s">
        <v>32</v>
      </c>
      <c r="B11" s="9" t="s">
        <v>33</v>
      </c>
      <c r="C11" s="18">
        <v>13540</v>
      </c>
      <c r="D11" s="18">
        <v>9059</v>
      </c>
      <c r="E11" s="18">
        <v>15589</v>
      </c>
      <c r="F11" s="18">
        <v>38188</v>
      </c>
      <c r="G11" s="1"/>
      <c r="H11" s="1"/>
      <c r="I11" s="1"/>
      <c r="J11" s="1"/>
      <c r="K11" s="1"/>
      <c r="L11" s="1"/>
    </row>
    <row r="12" spans="1:12" ht="17.100000000000001" customHeight="1">
      <c r="A12" s="9" t="s">
        <v>34</v>
      </c>
      <c r="B12" s="9" t="s">
        <v>33</v>
      </c>
      <c r="C12" s="18">
        <v>11604</v>
      </c>
      <c r="D12" s="18">
        <v>8397</v>
      </c>
      <c r="E12" s="18">
        <v>7569</v>
      </c>
      <c r="F12" s="18">
        <v>27570</v>
      </c>
      <c r="G12" s="1"/>
      <c r="H12" s="1"/>
      <c r="I12" s="1"/>
      <c r="J12" s="1"/>
      <c r="K12" s="1"/>
      <c r="L12" s="1"/>
    </row>
    <row r="13" spans="1:12" ht="17.100000000000001" customHeight="1">
      <c r="A13" s="7"/>
      <c r="B13" s="7"/>
      <c r="C13" s="7"/>
      <c r="D13" s="7"/>
      <c r="E13" s="7"/>
      <c r="F13" s="7"/>
      <c r="G13" s="1"/>
      <c r="H13" s="1"/>
      <c r="I13" s="1"/>
      <c r="J13" s="1"/>
      <c r="K13" s="1"/>
      <c r="L13" s="1"/>
    </row>
    <row r="14" spans="1:12" ht="17.100000000000001" customHeight="1">
      <c r="A14" s="10" t="s">
        <v>1</v>
      </c>
      <c r="B14" s="7"/>
      <c r="C14" s="7"/>
      <c r="D14" s="7"/>
      <c r="E14" s="7"/>
      <c r="F14" s="7"/>
      <c r="G14" s="1"/>
      <c r="H14" s="1"/>
      <c r="I14" s="1"/>
      <c r="J14" s="1"/>
      <c r="K14" s="1"/>
      <c r="L14" s="1"/>
    </row>
    <row r="15" spans="1:12">
      <c r="A15" s="8" t="b">
        <f>OR(B3="공학",F3&gt;=50000)</f>
        <v>0</v>
      </c>
      <c r="B15" s="7"/>
      <c r="C15" s="7"/>
      <c r="D15" s="7"/>
      <c r="E15" s="7"/>
      <c r="F15" s="7"/>
      <c r="G15" s="1"/>
      <c r="H15" s="1"/>
      <c r="I15" s="1"/>
      <c r="J15" s="1"/>
      <c r="K15" s="1"/>
      <c r="L15" s="1"/>
    </row>
    <row r="16" spans="1:12">
      <c r="A16" s="7"/>
      <c r="B16" s="7"/>
      <c r="C16" s="7"/>
      <c r="D16" s="7"/>
      <c r="E16" s="7"/>
      <c r="F16" s="7"/>
      <c r="G16" s="1"/>
      <c r="H16" s="1"/>
      <c r="I16" s="1"/>
      <c r="J16" s="1"/>
      <c r="K16" s="1"/>
      <c r="L16" s="1"/>
    </row>
    <row r="17" spans="1:12">
      <c r="A17" s="16" t="s">
        <v>20</v>
      </c>
      <c r="B17" s="16" t="s">
        <v>0</v>
      </c>
      <c r="C17" s="16" t="s">
        <v>6</v>
      </c>
      <c r="D17" s="16" t="s">
        <v>19</v>
      </c>
      <c r="E17" s="7"/>
      <c r="F17" s="7"/>
      <c r="G17" s="1"/>
      <c r="H17" s="1"/>
      <c r="I17" s="1"/>
      <c r="J17" s="1"/>
      <c r="K17" s="1"/>
      <c r="L17" s="1"/>
    </row>
    <row r="18" spans="1:12">
      <c r="A18" s="15" t="s">
        <v>23</v>
      </c>
      <c r="B18" s="15" t="s">
        <v>24</v>
      </c>
      <c r="C18" s="18">
        <v>15126</v>
      </c>
      <c r="D18" s="18">
        <v>54363</v>
      </c>
      <c r="E18" s="7"/>
      <c r="F18" s="7"/>
      <c r="G18" s="1"/>
      <c r="H18" s="1"/>
      <c r="I18" s="1"/>
      <c r="J18" s="1"/>
      <c r="K18" s="1"/>
      <c r="L18" s="1"/>
    </row>
    <row r="19" spans="1:12">
      <c r="A19" s="15" t="s">
        <v>25</v>
      </c>
      <c r="B19" s="15" t="s">
        <v>24</v>
      </c>
      <c r="C19" s="18">
        <v>13400</v>
      </c>
      <c r="D19" s="18">
        <v>50406</v>
      </c>
      <c r="E19" s="7"/>
      <c r="F19" s="7"/>
      <c r="G19" s="1"/>
      <c r="H19" s="1"/>
      <c r="I19" s="1"/>
      <c r="J19" s="1"/>
      <c r="K19" s="1"/>
      <c r="L19" s="1"/>
    </row>
    <row r="20" spans="1:12">
      <c r="A20" s="15" t="s">
        <v>26</v>
      </c>
      <c r="B20" s="15" t="s">
        <v>27</v>
      </c>
      <c r="C20" s="18">
        <v>11371</v>
      </c>
      <c r="D20" s="18">
        <v>45796</v>
      </c>
      <c r="E20" s="7"/>
      <c r="F20" s="7"/>
      <c r="G20" s="1"/>
      <c r="H20" s="1"/>
      <c r="I20" s="1"/>
      <c r="J20" s="1"/>
      <c r="K20" s="1"/>
      <c r="L20" s="1"/>
    </row>
    <row r="21" spans="1:12">
      <c r="A21" s="15" t="s">
        <v>31</v>
      </c>
      <c r="B21" s="15" t="s">
        <v>27</v>
      </c>
      <c r="C21" s="18">
        <v>15926</v>
      </c>
      <c r="D21" s="18">
        <v>55138</v>
      </c>
      <c r="E21" s="7"/>
      <c r="F21" s="7"/>
      <c r="G21" s="1"/>
      <c r="H21" s="1"/>
      <c r="I21" s="1"/>
      <c r="J21" s="1"/>
      <c r="K21" s="1"/>
      <c r="L21" s="1"/>
    </row>
    <row r="22" spans="1:12">
      <c r="A22" s="7"/>
      <c r="B22" s="7"/>
      <c r="C22" s="7"/>
      <c r="D22" s="7"/>
      <c r="E22" s="7"/>
      <c r="F22" s="7"/>
      <c r="G22" s="1"/>
      <c r="H22" s="1"/>
      <c r="I22" s="1"/>
      <c r="J22" s="1"/>
      <c r="K22" s="1"/>
      <c r="L22" s="1"/>
    </row>
    <row r="23" spans="1:12">
      <c r="A23" s="7"/>
      <c r="B23" s="7"/>
      <c r="C23" s="7"/>
      <c r="D23" s="7"/>
      <c r="E23" s="7"/>
      <c r="F23" s="7"/>
      <c r="G23" s="1"/>
      <c r="H23" s="1"/>
      <c r="I23" s="1"/>
      <c r="J23" s="1"/>
      <c r="K23" s="1"/>
      <c r="L23" s="1"/>
    </row>
    <row r="24" spans="1:12">
      <c r="A24" s="7"/>
      <c r="B24" s="7"/>
      <c r="C24" s="7"/>
      <c r="D24" s="7"/>
      <c r="E24" s="7"/>
      <c r="F24" s="7"/>
      <c r="G24" s="1"/>
      <c r="H24" s="1"/>
      <c r="I24" s="1"/>
      <c r="J24" s="1"/>
      <c r="K24" s="1"/>
      <c r="L24" s="1"/>
    </row>
    <row r="25" spans="1:12">
      <c r="A25" s="7"/>
      <c r="B25" s="7"/>
      <c r="C25" s="7"/>
      <c r="D25" s="7"/>
      <c r="E25" s="7"/>
      <c r="F25" s="7"/>
      <c r="G25" s="1"/>
      <c r="H25" s="1"/>
      <c r="I25" s="1"/>
      <c r="J25" s="1"/>
      <c r="K25" s="1"/>
      <c r="L25" s="1"/>
    </row>
    <row r="26" spans="1:12">
      <c r="A26" s="7"/>
      <c r="B26" s="7"/>
      <c r="C26" s="7"/>
      <c r="D26" s="7"/>
      <c r="E26" s="7"/>
      <c r="F26" s="7"/>
      <c r="G26" s="1"/>
      <c r="H26" s="1"/>
      <c r="I26" s="1"/>
      <c r="J26" s="1"/>
      <c r="K26" s="1"/>
      <c r="L26" s="1"/>
    </row>
    <row r="27" spans="1:12">
      <c r="A27" s="7"/>
      <c r="B27" s="7"/>
      <c r="C27" s="7"/>
      <c r="D27" s="7"/>
      <c r="E27" s="7"/>
      <c r="F27" s="7"/>
      <c r="G27" s="1"/>
      <c r="H27" s="1"/>
      <c r="I27" s="1"/>
      <c r="J27" s="1"/>
      <c r="K27" s="1"/>
      <c r="L27" s="1"/>
    </row>
    <row r="28" spans="1:12">
      <c r="A28" s="7"/>
      <c r="B28" s="7"/>
      <c r="C28" s="7"/>
      <c r="D28" s="7"/>
      <c r="E28" s="7"/>
      <c r="F28" s="7"/>
      <c r="G28" s="1"/>
      <c r="H28" s="1"/>
      <c r="I28" s="1"/>
      <c r="J28" s="1"/>
      <c r="K28" s="1"/>
      <c r="L28" s="1"/>
    </row>
    <row r="29" spans="1:12">
      <c r="A29" s="7"/>
      <c r="B29" s="7"/>
      <c r="C29" s="7"/>
      <c r="D29" s="7"/>
      <c r="E29" s="7"/>
      <c r="F29" s="7"/>
      <c r="G29" s="1"/>
      <c r="H29" s="1"/>
      <c r="I29" s="1"/>
      <c r="J29" s="1"/>
      <c r="K29" s="1"/>
      <c r="L29" s="1"/>
    </row>
    <row r="30" spans="1:12">
      <c r="A30" s="7"/>
      <c r="B30" s="7"/>
      <c r="C30" s="7"/>
      <c r="D30" s="7"/>
      <c r="E30" s="7"/>
      <c r="F30" s="7"/>
      <c r="G30" s="1"/>
      <c r="H30" s="1"/>
      <c r="I30" s="1"/>
      <c r="J30" s="1"/>
      <c r="K30" s="1"/>
      <c r="L30" s="1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36"/>
  <sheetViews>
    <sheetView workbookViewId="0">
      <selection activeCell="C22" sqref="C22"/>
    </sheetView>
  </sheetViews>
  <sheetFormatPr defaultRowHeight="17.100000000000001" customHeight="1"/>
  <cols>
    <col min="1" max="1" width="16" customWidth="1"/>
    <col min="2" max="2" width="15.625" customWidth="1"/>
    <col min="3" max="3" width="13.625" customWidth="1"/>
    <col min="4" max="5" width="13.5" customWidth="1"/>
    <col min="6" max="6" width="15.625" customWidth="1"/>
  </cols>
  <sheetData>
    <row r="1" spans="1:10" ht="17.100000000000001" customHeight="1">
      <c r="A1" s="11"/>
      <c r="B1" s="11"/>
      <c r="C1" s="11"/>
      <c r="D1" s="11"/>
      <c r="E1" s="11"/>
      <c r="F1" s="11"/>
      <c r="G1" s="1"/>
      <c r="H1" s="1"/>
      <c r="I1" s="1"/>
      <c r="J1" s="1"/>
    </row>
    <row r="2" spans="1:10" ht="17.100000000000001" customHeight="1">
      <c r="A2" s="25" t="s">
        <v>20</v>
      </c>
      <c r="B2" s="25" t="s">
        <v>0</v>
      </c>
      <c r="C2" s="25" t="s">
        <v>4</v>
      </c>
      <c r="D2" s="25" t="s">
        <v>5</v>
      </c>
      <c r="E2" s="25" t="s">
        <v>6</v>
      </c>
      <c r="F2" s="25" t="s">
        <v>19</v>
      </c>
      <c r="G2" s="1"/>
      <c r="H2" s="1"/>
      <c r="I2" s="1"/>
      <c r="J2" s="1"/>
    </row>
    <row r="3" spans="1:10" ht="17.100000000000001" customHeight="1">
      <c r="A3" s="15" t="s">
        <v>21</v>
      </c>
      <c r="B3" s="15" t="s">
        <v>22</v>
      </c>
      <c r="C3" s="17">
        <v>11179</v>
      </c>
      <c r="D3" s="17">
        <v>8255</v>
      </c>
      <c r="E3" s="17">
        <v>6346</v>
      </c>
      <c r="F3" s="17">
        <v>25780</v>
      </c>
      <c r="G3" s="1"/>
      <c r="H3" s="1"/>
      <c r="I3" s="1"/>
      <c r="J3" s="1"/>
    </row>
    <row r="4" spans="1:10" ht="17.100000000000001" customHeight="1">
      <c r="A4" s="15" t="s">
        <v>23</v>
      </c>
      <c r="B4" s="15" t="s">
        <v>24</v>
      </c>
      <c r="C4" s="17">
        <v>21604</v>
      </c>
      <c r="D4" s="17">
        <v>17633</v>
      </c>
      <c r="E4" s="17">
        <v>15126</v>
      </c>
      <c r="F4" s="17">
        <v>54363</v>
      </c>
      <c r="G4" s="1"/>
      <c r="H4" s="1"/>
      <c r="I4" s="1"/>
      <c r="J4" s="1"/>
    </row>
    <row r="5" spans="1:10" ht="17.100000000000001" customHeight="1">
      <c r="A5" s="15" t="s">
        <v>25</v>
      </c>
      <c r="B5" s="15" t="s">
        <v>24</v>
      </c>
      <c r="C5" s="17">
        <v>22353</v>
      </c>
      <c r="D5" s="17">
        <v>14653</v>
      </c>
      <c r="E5" s="17">
        <v>13400</v>
      </c>
      <c r="F5" s="17">
        <v>50406</v>
      </c>
      <c r="G5" s="1"/>
      <c r="H5" s="1"/>
      <c r="I5" s="1"/>
      <c r="J5" s="1"/>
    </row>
    <row r="6" spans="1:10" ht="17.100000000000001" customHeight="1">
      <c r="A6" s="15" t="s">
        <v>26</v>
      </c>
      <c r="B6" s="15" t="s">
        <v>27</v>
      </c>
      <c r="C6" s="17">
        <v>17147</v>
      </c>
      <c r="D6" s="17">
        <v>17278</v>
      </c>
      <c r="E6" s="17">
        <v>11371</v>
      </c>
      <c r="F6" s="17">
        <v>45796</v>
      </c>
      <c r="G6" s="1"/>
      <c r="H6" s="1"/>
      <c r="I6" s="1"/>
      <c r="J6" s="1"/>
    </row>
    <row r="7" spans="1:10" ht="17.100000000000001" customHeight="1">
      <c r="A7" s="15" t="s">
        <v>28</v>
      </c>
      <c r="B7" s="15" t="s">
        <v>22</v>
      </c>
      <c r="C7" s="17">
        <v>10712</v>
      </c>
      <c r="D7" s="17">
        <v>9304</v>
      </c>
      <c r="E7" s="17">
        <v>8403</v>
      </c>
      <c r="F7" s="17">
        <v>28419</v>
      </c>
      <c r="G7" s="1"/>
      <c r="H7" s="1"/>
      <c r="I7" s="1"/>
      <c r="J7" s="1"/>
    </row>
    <row r="8" spans="1:10" ht="17.100000000000001" customHeight="1">
      <c r="A8" s="15" t="s">
        <v>29</v>
      </c>
      <c r="B8" s="15" t="s">
        <v>24</v>
      </c>
      <c r="C8" s="17">
        <v>16505</v>
      </c>
      <c r="D8" s="17">
        <v>9580</v>
      </c>
      <c r="E8" s="17">
        <v>8509</v>
      </c>
      <c r="F8" s="17">
        <v>34594</v>
      </c>
      <c r="G8" s="1"/>
      <c r="H8" s="1"/>
      <c r="I8" s="1"/>
      <c r="J8" s="1"/>
    </row>
    <row r="9" spans="1:10" ht="17.100000000000001" customHeight="1">
      <c r="A9" s="15" t="s">
        <v>30</v>
      </c>
      <c r="B9" s="15" t="s">
        <v>22</v>
      </c>
      <c r="C9" s="17">
        <v>10053</v>
      </c>
      <c r="D9" s="17">
        <v>8575</v>
      </c>
      <c r="E9" s="17">
        <v>6712</v>
      </c>
      <c r="F9" s="17">
        <v>25340</v>
      </c>
      <c r="G9" s="1"/>
      <c r="H9" s="1"/>
      <c r="I9" s="1"/>
      <c r="J9" s="1"/>
    </row>
    <row r="10" spans="1:10" ht="17.100000000000001" customHeight="1">
      <c r="A10" s="15" t="s">
        <v>31</v>
      </c>
      <c r="B10" s="15" t="s">
        <v>27</v>
      </c>
      <c r="C10" s="17">
        <v>20661</v>
      </c>
      <c r="D10" s="17">
        <v>18551</v>
      </c>
      <c r="E10" s="17">
        <v>15926</v>
      </c>
      <c r="F10" s="17">
        <v>55138</v>
      </c>
      <c r="G10" s="1"/>
      <c r="H10" s="1"/>
      <c r="I10" s="1"/>
      <c r="J10" s="1"/>
    </row>
    <row r="11" spans="1:10" ht="17.100000000000001" customHeight="1">
      <c r="A11" s="15" t="s">
        <v>32</v>
      </c>
      <c r="B11" s="15" t="s">
        <v>33</v>
      </c>
      <c r="C11" s="17">
        <v>13540</v>
      </c>
      <c r="D11" s="17">
        <v>9059</v>
      </c>
      <c r="E11" s="17">
        <v>15589</v>
      </c>
      <c r="F11" s="17">
        <v>38188</v>
      </c>
      <c r="G11" s="1"/>
      <c r="H11" s="1"/>
      <c r="I11" s="1"/>
      <c r="J11" s="1"/>
    </row>
    <row r="12" spans="1:10" ht="17.100000000000001" customHeight="1">
      <c r="A12" s="15" t="s">
        <v>34</v>
      </c>
      <c r="B12" s="15" t="s">
        <v>33</v>
      </c>
      <c r="C12" s="17">
        <v>11604</v>
      </c>
      <c r="D12" s="17">
        <v>8397</v>
      </c>
      <c r="E12" s="17">
        <v>7569</v>
      </c>
      <c r="F12" s="17">
        <v>27570</v>
      </c>
      <c r="G12" s="1"/>
      <c r="H12" s="1"/>
      <c r="I12" s="1"/>
      <c r="J12" s="1"/>
    </row>
    <row r="13" spans="1:10" ht="17.100000000000001" customHeight="1">
      <c r="A13" s="11"/>
      <c r="B13" s="11"/>
      <c r="C13" s="11"/>
      <c r="D13" s="11"/>
      <c r="E13" s="11"/>
      <c r="F13" s="11"/>
      <c r="G13" s="1"/>
      <c r="H13" s="1"/>
      <c r="I13" s="1"/>
      <c r="J13" s="1"/>
    </row>
    <row r="14" spans="1:10" ht="17.100000000000001" customHeight="1">
      <c r="A14" s="11"/>
      <c r="B14" s="11"/>
      <c r="C14" s="11"/>
      <c r="D14" s="11"/>
      <c r="E14" s="11"/>
      <c r="F14" s="11"/>
      <c r="G14" s="1"/>
      <c r="H14" s="1"/>
      <c r="I14" s="1"/>
      <c r="J14" s="1"/>
    </row>
    <row r="15" spans="1:10" ht="17.100000000000001" customHeight="1">
      <c r="A15" s="11"/>
      <c r="B15" s="11"/>
      <c r="C15" s="11"/>
      <c r="D15" s="11"/>
      <c r="E15" s="11"/>
      <c r="F15" s="11"/>
      <c r="G15" s="1"/>
      <c r="H15" s="1"/>
      <c r="I15" s="1"/>
      <c r="J15" s="1"/>
    </row>
    <row r="16" spans="1:10" ht="17.100000000000001" customHeight="1">
      <c r="A16" s="11"/>
      <c r="B16" s="11"/>
      <c r="C16" s="11"/>
      <c r="D16" s="11"/>
      <c r="E16" s="11"/>
      <c r="F16" s="11"/>
      <c r="G16" s="1"/>
      <c r="H16" s="1"/>
      <c r="I16" s="1"/>
      <c r="J16" s="1"/>
    </row>
    <row r="17" spans="1:10" ht="17.100000000000001" customHeight="1">
      <c r="A17" s="11"/>
      <c r="B17" s="11"/>
      <c r="C17" s="11"/>
      <c r="D17" s="11"/>
      <c r="E17" s="11"/>
      <c r="F17" s="11"/>
      <c r="G17" s="1"/>
      <c r="H17" s="1"/>
      <c r="I17" s="1"/>
      <c r="J17" s="1"/>
    </row>
    <row r="18" spans="1:10" ht="17.100000000000001" customHeight="1">
      <c r="A18" s="11"/>
      <c r="B18" s="11"/>
      <c r="C18" s="11"/>
      <c r="D18" s="11"/>
      <c r="E18" s="11"/>
      <c r="F18" s="11"/>
      <c r="G18" s="1"/>
      <c r="H18" s="1"/>
      <c r="I18" s="1"/>
      <c r="J18" s="1"/>
    </row>
    <row r="19" spans="1:10" ht="17.100000000000001" customHeight="1">
      <c r="A19" s="11"/>
      <c r="B19" s="11"/>
      <c r="C19" s="11"/>
      <c r="D19" s="11"/>
      <c r="E19" s="11"/>
      <c r="F19" s="11"/>
      <c r="G19" s="1"/>
      <c r="H19" s="1"/>
      <c r="I19" s="1"/>
      <c r="J19" s="1"/>
    </row>
    <row r="20" spans="1:10" ht="17.100000000000001" customHeight="1">
      <c r="A20" s="11"/>
      <c r="B20" s="11"/>
      <c r="C20" s="11"/>
      <c r="D20" s="11"/>
      <c r="E20" s="11"/>
      <c r="F20" s="11"/>
      <c r="G20" s="1"/>
      <c r="H20" s="1"/>
      <c r="I20" s="1"/>
      <c r="J20" s="1"/>
    </row>
    <row r="21" spans="1:10" ht="17.100000000000001" customHeight="1">
      <c r="A21" s="11"/>
      <c r="B21" s="11"/>
      <c r="C21" s="11"/>
      <c r="D21" s="11"/>
      <c r="E21" s="11"/>
      <c r="F21" s="11"/>
      <c r="G21" s="1"/>
      <c r="H21" s="1"/>
      <c r="I21" s="1"/>
      <c r="J21" s="1"/>
    </row>
    <row r="22" spans="1:10" ht="17.100000000000001" customHeight="1">
      <c r="A22" s="11"/>
      <c r="B22" s="11"/>
      <c r="C22" s="11"/>
      <c r="D22" s="11"/>
      <c r="E22" s="11"/>
      <c r="F22" s="11"/>
      <c r="G22" s="1"/>
      <c r="H22" s="1"/>
      <c r="I22" s="1"/>
      <c r="J22" s="1"/>
    </row>
    <row r="23" spans="1:10" ht="17.100000000000001" customHeight="1">
      <c r="A23" s="11"/>
      <c r="B23" s="11"/>
      <c r="C23" s="11"/>
      <c r="D23" s="11"/>
      <c r="E23" s="11"/>
      <c r="F23" s="11"/>
      <c r="G23" s="1"/>
      <c r="H23" s="1"/>
      <c r="I23" s="1"/>
      <c r="J23" s="1"/>
    </row>
    <row r="24" spans="1:10" ht="17.100000000000001" customHeight="1">
      <c r="A24" s="11"/>
      <c r="B24" s="11"/>
      <c r="C24" s="11"/>
      <c r="D24" s="11"/>
      <c r="E24" s="11"/>
      <c r="F24" s="11"/>
      <c r="G24" s="1"/>
      <c r="H24" s="1"/>
      <c r="I24" s="1"/>
      <c r="J24" s="1"/>
    </row>
    <row r="25" spans="1:10" ht="17.100000000000001" customHeight="1">
      <c r="A25" s="11"/>
      <c r="B25" s="11"/>
      <c r="C25" s="11"/>
      <c r="D25" s="11"/>
      <c r="E25" s="11"/>
      <c r="F25" s="11"/>
      <c r="G25" s="1"/>
      <c r="H25" s="1"/>
      <c r="I25" s="1"/>
      <c r="J25" s="1"/>
    </row>
    <row r="26" spans="1:10" ht="17.100000000000001" customHeight="1">
      <c r="A26" s="11"/>
      <c r="B26" s="11"/>
      <c r="C26" s="11"/>
      <c r="D26" s="11"/>
      <c r="E26" s="11"/>
      <c r="F26" s="11"/>
      <c r="G26" s="1"/>
      <c r="H26" s="1"/>
      <c r="I26" s="1"/>
      <c r="J26" s="1"/>
    </row>
    <row r="27" spans="1:10" ht="17.100000000000001" customHeight="1">
      <c r="A27" s="11"/>
      <c r="B27" s="11"/>
      <c r="C27" s="11"/>
      <c r="D27" s="11"/>
      <c r="E27" s="11"/>
      <c r="F27" s="11"/>
      <c r="G27" s="1"/>
      <c r="H27" s="1"/>
      <c r="I27" s="1"/>
      <c r="J27" s="1"/>
    </row>
    <row r="28" spans="1:10" ht="17.100000000000001" customHeight="1">
      <c r="A28" s="11"/>
      <c r="B28" s="11"/>
      <c r="C28" s="11"/>
      <c r="D28" s="11"/>
      <c r="E28" s="11"/>
      <c r="F28" s="11"/>
      <c r="G28" s="1"/>
      <c r="H28" s="1"/>
      <c r="I28" s="1"/>
      <c r="J28" s="1"/>
    </row>
    <row r="29" spans="1:10" ht="17.100000000000001" customHeight="1">
      <c r="A29" s="11"/>
      <c r="B29" s="11"/>
      <c r="C29" s="11"/>
      <c r="D29" s="11"/>
      <c r="E29" s="11"/>
      <c r="F29" s="11"/>
      <c r="G29" s="1"/>
      <c r="H29" s="1"/>
      <c r="I29" s="1"/>
      <c r="J29" s="1"/>
    </row>
    <row r="30" spans="1:10" ht="17.100000000000001" customHeight="1">
      <c r="A30" s="11"/>
      <c r="B30" s="11"/>
      <c r="C30" s="11"/>
      <c r="D30" s="11"/>
      <c r="E30" s="11"/>
      <c r="F30" s="11"/>
      <c r="G30" s="1"/>
      <c r="H30" s="1"/>
      <c r="I30" s="1"/>
      <c r="J30" s="1"/>
    </row>
    <row r="31" spans="1:10" ht="17.100000000000001" customHeight="1">
      <c r="A31" s="11"/>
      <c r="B31" s="11"/>
      <c r="C31" s="11"/>
      <c r="D31" s="11"/>
      <c r="E31" s="11"/>
      <c r="F31" s="11"/>
      <c r="G31" s="1"/>
      <c r="H31" s="1"/>
      <c r="I31" s="1"/>
      <c r="J31" s="1"/>
    </row>
    <row r="32" spans="1:10" ht="17.100000000000001" customHeight="1">
      <c r="A32" s="11"/>
      <c r="B32" s="11"/>
      <c r="C32" s="11"/>
      <c r="D32" s="11"/>
      <c r="E32" s="11"/>
      <c r="F32" s="11"/>
      <c r="G32" s="1"/>
      <c r="H32" s="1"/>
      <c r="I32" s="1"/>
      <c r="J32" s="1"/>
    </row>
    <row r="33" spans="1:10" ht="17.100000000000001" customHeight="1">
      <c r="A33" s="11"/>
      <c r="B33" s="11"/>
      <c r="C33" s="11"/>
      <c r="D33" s="11"/>
      <c r="E33" s="11"/>
      <c r="F33" s="11"/>
      <c r="G33" s="1"/>
      <c r="H33" s="1"/>
      <c r="I33" s="1"/>
      <c r="J33" s="1"/>
    </row>
    <row r="34" spans="1:10" ht="17.100000000000001" customHeight="1">
      <c r="A34" s="11"/>
      <c r="B34" s="11"/>
      <c r="C34" s="11"/>
      <c r="D34" s="11"/>
      <c r="E34" s="11"/>
      <c r="F34" s="11"/>
      <c r="G34" s="1"/>
      <c r="H34" s="1"/>
      <c r="I34" s="1"/>
      <c r="J34" s="1"/>
    </row>
    <row r="35" spans="1:10" ht="17.100000000000001" customHeight="1">
      <c r="A35" s="11"/>
      <c r="B35" s="11"/>
      <c r="C35" s="11"/>
      <c r="D35" s="11"/>
      <c r="E35" s="11"/>
      <c r="F35" s="11"/>
      <c r="G35" s="1"/>
      <c r="H35" s="1"/>
      <c r="I35" s="1"/>
      <c r="J35" s="1"/>
    </row>
    <row r="36" spans="1:10" ht="17.100000000000001" customHeight="1">
      <c r="A36" s="11"/>
      <c r="B36" s="11"/>
      <c r="C36" s="11"/>
      <c r="D36" s="11"/>
      <c r="E36" s="11"/>
      <c r="F36" s="11"/>
      <c r="G36" s="1"/>
      <c r="H36" s="1"/>
      <c r="I36" s="1"/>
      <c r="J36" s="1"/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F13"/>
  <sheetViews>
    <sheetView workbookViewId="0">
      <selection activeCell="M28" sqref="M28"/>
    </sheetView>
  </sheetViews>
  <sheetFormatPr defaultRowHeight="16.5"/>
  <cols>
    <col min="1" max="1" width="21" bestFit="1" customWidth="1"/>
    <col min="2" max="2" width="13" customWidth="1"/>
    <col min="3" max="3" width="12.125" customWidth="1"/>
    <col min="4" max="4" width="10.625" customWidth="1"/>
    <col min="5" max="5" width="10.25" customWidth="1"/>
    <col min="6" max="6" width="10.75" customWidth="1"/>
    <col min="7" max="7" width="9.25" bestFit="1" customWidth="1"/>
    <col min="8" max="10" width="7.375" bestFit="1" customWidth="1"/>
    <col min="11" max="11" width="7.375" customWidth="1"/>
    <col min="12" max="12" width="9.25" customWidth="1"/>
    <col min="13" max="21" width="14" bestFit="1" customWidth="1"/>
    <col min="22" max="23" width="14" customWidth="1"/>
    <col min="24" max="31" width="14" bestFit="1" customWidth="1"/>
    <col min="32" max="34" width="18.875" bestFit="1" customWidth="1"/>
  </cols>
  <sheetData>
    <row r="3" spans="1:6">
      <c r="A3" s="26"/>
      <c r="B3" s="26"/>
      <c r="C3" s="27" t="s">
        <v>20</v>
      </c>
      <c r="D3" s="26"/>
      <c r="E3" s="26"/>
      <c r="F3" s="26"/>
    </row>
    <row r="4" spans="1:6">
      <c r="A4" s="27" t="s">
        <v>0</v>
      </c>
      <c r="B4" s="27" t="s">
        <v>59</v>
      </c>
      <c r="C4" s="28" t="s">
        <v>26</v>
      </c>
      <c r="D4" s="28" t="s">
        <v>32</v>
      </c>
      <c r="E4" s="28" t="s">
        <v>34</v>
      </c>
      <c r="F4" s="28" t="s">
        <v>31</v>
      </c>
    </row>
    <row r="5" spans="1:6">
      <c r="A5" s="36" t="s">
        <v>27</v>
      </c>
      <c r="B5" s="28" t="s">
        <v>52</v>
      </c>
      <c r="C5" s="29">
        <v>17147</v>
      </c>
      <c r="D5" s="29" t="s">
        <v>58</v>
      </c>
      <c r="E5" s="29" t="s">
        <v>58</v>
      </c>
      <c r="F5" s="29">
        <v>20661</v>
      </c>
    </row>
    <row r="6" spans="1:6">
      <c r="A6" s="37"/>
      <c r="B6" s="28" t="s">
        <v>54</v>
      </c>
      <c r="C6" s="29">
        <v>17278</v>
      </c>
      <c r="D6" s="29" t="s">
        <v>58</v>
      </c>
      <c r="E6" s="29" t="s">
        <v>58</v>
      </c>
      <c r="F6" s="29">
        <v>18551</v>
      </c>
    </row>
    <row r="7" spans="1:6">
      <c r="A7" s="37"/>
      <c r="B7" s="28" t="s">
        <v>56</v>
      </c>
      <c r="C7" s="29">
        <v>11371</v>
      </c>
      <c r="D7" s="29" t="s">
        <v>58</v>
      </c>
      <c r="E7" s="29" t="s">
        <v>58</v>
      </c>
      <c r="F7" s="29">
        <v>15926</v>
      </c>
    </row>
    <row r="8" spans="1:6">
      <c r="A8" s="36" t="s">
        <v>33</v>
      </c>
      <c r="B8" s="28" t="s">
        <v>52</v>
      </c>
      <c r="C8" s="29" t="s">
        <v>58</v>
      </c>
      <c r="D8" s="29">
        <v>13540</v>
      </c>
      <c r="E8" s="29">
        <v>11604</v>
      </c>
      <c r="F8" s="29" t="s">
        <v>58</v>
      </c>
    </row>
    <row r="9" spans="1:6">
      <c r="A9" s="37"/>
      <c r="B9" s="28" t="s">
        <v>54</v>
      </c>
      <c r="C9" s="29" t="s">
        <v>58</v>
      </c>
      <c r="D9" s="29">
        <v>9059</v>
      </c>
      <c r="E9" s="29">
        <v>8397</v>
      </c>
      <c r="F9" s="29" t="s">
        <v>58</v>
      </c>
    </row>
    <row r="10" spans="1:6">
      <c r="A10" s="37"/>
      <c r="B10" s="28" t="s">
        <v>56</v>
      </c>
      <c r="C10" s="29" t="s">
        <v>58</v>
      </c>
      <c r="D10" s="29">
        <v>15589</v>
      </c>
      <c r="E10" s="29">
        <v>7569</v>
      </c>
      <c r="F10" s="29" t="s">
        <v>58</v>
      </c>
    </row>
    <row r="11" spans="1:6">
      <c r="A11" s="36" t="s">
        <v>53</v>
      </c>
      <c r="B11" s="37"/>
      <c r="C11" s="29">
        <v>17147</v>
      </c>
      <c r="D11" s="29">
        <v>13540</v>
      </c>
      <c r="E11" s="29">
        <v>11604</v>
      </c>
      <c r="F11" s="29">
        <v>20661</v>
      </c>
    </row>
    <row r="12" spans="1:6">
      <c r="A12" s="36" t="s">
        <v>55</v>
      </c>
      <c r="B12" s="37"/>
      <c r="C12" s="29">
        <v>17278</v>
      </c>
      <c r="D12" s="29">
        <v>9059</v>
      </c>
      <c r="E12" s="29">
        <v>8397</v>
      </c>
      <c r="F12" s="29">
        <v>18551</v>
      </c>
    </row>
    <row r="13" spans="1:6">
      <c r="A13" s="36" t="s">
        <v>57</v>
      </c>
      <c r="B13" s="37"/>
      <c r="C13" s="29">
        <v>11371</v>
      </c>
      <c r="D13" s="29">
        <v>15589</v>
      </c>
      <c r="E13" s="29">
        <v>7569</v>
      </c>
      <c r="F13" s="29">
        <v>15926</v>
      </c>
    </row>
  </sheetData>
  <mergeCells count="5">
    <mergeCell ref="A5:A7"/>
    <mergeCell ref="A8:A10"/>
    <mergeCell ref="A11:B11"/>
    <mergeCell ref="A12:B12"/>
    <mergeCell ref="A13:B1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I63"/>
  <sheetViews>
    <sheetView workbookViewId="0">
      <selection activeCell="A2" sqref="A2"/>
    </sheetView>
  </sheetViews>
  <sheetFormatPr defaultRowHeight="17.100000000000001" customHeight="1"/>
  <cols>
    <col min="1" max="1" width="16" customWidth="1"/>
    <col min="2" max="2" width="15.625" customWidth="1"/>
    <col min="3" max="3" width="14.125" customWidth="1"/>
    <col min="4" max="4" width="13" customWidth="1"/>
    <col min="5" max="5" width="13.5" customWidth="1"/>
    <col min="6" max="6" width="15.75" customWidth="1"/>
  </cols>
  <sheetData>
    <row r="1" spans="1:9" ht="17.100000000000001" customHeight="1">
      <c r="A1" s="1"/>
      <c r="B1" s="1"/>
      <c r="C1" s="1"/>
      <c r="D1" s="1"/>
      <c r="E1" s="1"/>
      <c r="F1" s="1"/>
      <c r="G1" s="1"/>
      <c r="H1" s="1"/>
      <c r="I1" s="1"/>
    </row>
    <row r="2" spans="1:9" ht="17.100000000000001" customHeight="1">
      <c r="A2" s="13" t="s">
        <v>20</v>
      </c>
      <c r="B2" s="13" t="s">
        <v>0</v>
      </c>
      <c r="C2" s="13" t="s">
        <v>4</v>
      </c>
      <c r="D2" s="13" t="s">
        <v>5</v>
      </c>
      <c r="E2" s="13" t="s">
        <v>6</v>
      </c>
      <c r="F2" s="13" t="s">
        <v>19</v>
      </c>
      <c r="G2" s="1"/>
      <c r="H2" s="1"/>
      <c r="I2" s="1"/>
    </row>
    <row r="3" spans="1:9" ht="17.100000000000001" customHeight="1">
      <c r="A3" s="12" t="s">
        <v>21</v>
      </c>
      <c r="B3" s="12" t="s">
        <v>22</v>
      </c>
      <c r="C3" s="14">
        <v>11179</v>
      </c>
      <c r="D3" s="14">
        <v>8255</v>
      </c>
      <c r="E3" s="14">
        <v>6346</v>
      </c>
      <c r="F3" s="14">
        <v>25780</v>
      </c>
      <c r="G3" s="1"/>
      <c r="H3" s="1"/>
      <c r="I3" s="1"/>
    </row>
    <row r="4" spans="1:9" ht="17.100000000000001" customHeight="1">
      <c r="A4" s="12" t="s">
        <v>23</v>
      </c>
      <c r="B4" s="12" t="s">
        <v>24</v>
      </c>
      <c r="C4" s="14">
        <v>21604</v>
      </c>
      <c r="D4" s="14">
        <v>17633</v>
      </c>
      <c r="E4" s="14">
        <v>15126</v>
      </c>
      <c r="F4" s="14">
        <v>54363</v>
      </c>
      <c r="G4" s="1"/>
      <c r="H4" s="1"/>
      <c r="I4" s="1"/>
    </row>
    <row r="5" spans="1:9" ht="17.100000000000001" customHeight="1">
      <c r="A5" s="12" t="s">
        <v>25</v>
      </c>
      <c r="B5" s="12" t="s">
        <v>24</v>
      </c>
      <c r="C5" s="14">
        <v>22353</v>
      </c>
      <c r="D5" s="14">
        <v>14653</v>
      </c>
      <c r="E5" s="14">
        <v>13400</v>
      </c>
      <c r="F5" s="14">
        <v>50406</v>
      </c>
      <c r="G5" s="1"/>
      <c r="H5" s="1"/>
      <c r="I5" s="1"/>
    </row>
    <row r="6" spans="1:9" ht="17.100000000000001" customHeight="1">
      <c r="A6" s="12" t="s">
        <v>26</v>
      </c>
      <c r="B6" s="12" t="s">
        <v>27</v>
      </c>
      <c r="C6" s="14">
        <v>17147</v>
      </c>
      <c r="D6" s="14">
        <v>17278</v>
      </c>
      <c r="E6" s="14">
        <v>11371</v>
      </c>
      <c r="F6" s="14">
        <v>45796</v>
      </c>
      <c r="G6" s="1"/>
      <c r="H6" s="1"/>
      <c r="I6" s="1"/>
    </row>
    <row r="7" spans="1:9" ht="17.100000000000001" customHeight="1">
      <c r="A7" s="12" t="s">
        <v>28</v>
      </c>
      <c r="B7" s="12" t="s">
        <v>22</v>
      </c>
      <c r="C7" s="14">
        <v>10712</v>
      </c>
      <c r="D7" s="14">
        <v>9304</v>
      </c>
      <c r="E7" s="14">
        <v>8403</v>
      </c>
      <c r="F7" s="14">
        <v>28419</v>
      </c>
      <c r="G7" s="1"/>
      <c r="H7" s="1"/>
      <c r="I7" s="1"/>
    </row>
    <row r="8" spans="1:9" ht="17.100000000000001" customHeight="1">
      <c r="A8" s="12" t="s">
        <v>29</v>
      </c>
      <c r="B8" s="12" t="s">
        <v>24</v>
      </c>
      <c r="C8" s="14">
        <v>16505</v>
      </c>
      <c r="D8" s="14">
        <v>9580</v>
      </c>
      <c r="E8" s="14">
        <v>8509</v>
      </c>
      <c r="F8" s="14">
        <v>34594</v>
      </c>
      <c r="G8" s="1"/>
      <c r="H8" s="1"/>
      <c r="I8" s="1"/>
    </row>
    <row r="9" spans="1:9" ht="17.100000000000001" customHeight="1">
      <c r="A9" s="12" t="s">
        <v>30</v>
      </c>
      <c r="B9" s="12" t="s">
        <v>22</v>
      </c>
      <c r="C9" s="14">
        <v>10053</v>
      </c>
      <c r="D9" s="14">
        <v>8575</v>
      </c>
      <c r="E9" s="14">
        <v>6712</v>
      </c>
      <c r="F9" s="14">
        <v>25340</v>
      </c>
      <c r="G9" s="1"/>
      <c r="H9" s="1"/>
      <c r="I9" s="1"/>
    </row>
    <row r="10" spans="1:9" ht="17.100000000000001" customHeight="1">
      <c r="A10" s="12" t="s">
        <v>31</v>
      </c>
      <c r="B10" s="12" t="s">
        <v>27</v>
      </c>
      <c r="C10" s="14">
        <v>20661</v>
      </c>
      <c r="D10" s="14">
        <v>18551</v>
      </c>
      <c r="E10" s="14">
        <v>15926</v>
      </c>
      <c r="F10" s="14">
        <v>55138</v>
      </c>
      <c r="G10" s="1"/>
      <c r="H10" s="1"/>
      <c r="I10" s="1"/>
    </row>
    <row r="11" spans="1:9" ht="17.100000000000001" customHeight="1">
      <c r="A11" s="12" t="s">
        <v>32</v>
      </c>
      <c r="B11" s="12" t="s">
        <v>33</v>
      </c>
      <c r="C11" s="14">
        <v>13540</v>
      </c>
      <c r="D11" s="14">
        <v>9059</v>
      </c>
      <c r="E11" s="14">
        <v>15589</v>
      </c>
      <c r="F11" s="14">
        <v>38188</v>
      </c>
      <c r="G11" s="1"/>
      <c r="H11" s="1"/>
      <c r="I11" s="1"/>
    </row>
    <row r="12" spans="1:9" ht="17.100000000000001" customHeight="1">
      <c r="A12" s="12" t="s">
        <v>34</v>
      </c>
      <c r="B12" s="12" t="s">
        <v>33</v>
      </c>
      <c r="C12" s="14">
        <v>11604</v>
      </c>
      <c r="D12" s="14">
        <v>8397</v>
      </c>
      <c r="E12" s="14">
        <v>7569</v>
      </c>
      <c r="F12" s="14">
        <v>27570</v>
      </c>
      <c r="G12" s="1"/>
      <c r="H12" s="1"/>
      <c r="I12" s="1"/>
    </row>
    <row r="13" spans="1:9" ht="17.100000000000001" customHeight="1">
      <c r="A13" s="1"/>
      <c r="B13" s="1"/>
      <c r="C13" s="1"/>
      <c r="D13" s="1"/>
      <c r="E13" s="1"/>
      <c r="F13" s="1"/>
      <c r="G13" s="1"/>
      <c r="H13" s="1"/>
      <c r="I13" s="1"/>
    </row>
    <row r="14" spans="1:9" ht="17.100000000000001" customHeight="1">
      <c r="A14" s="1"/>
      <c r="B14" s="1"/>
      <c r="C14" s="1"/>
      <c r="D14" s="1"/>
      <c r="E14" s="1"/>
      <c r="F14" s="1"/>
      <c r="G14" s="1"/>
      <c r="H14" s="1"/>
      <c r="I14" s="1"/>
    </row>
    <row r="15" spans="1:9" ht="17.100000000000001" customHeight="1">
      <c r="A15" s="1"/>
      <c r="B15" s="1"/>
      <c r="C15" s="1"/>
      <c r="D15" s="1"/>
      <c r="E15" s="1"/>
      <c r="F15" s="1"/>
      <c r="G15" s="1"/>
      <c r="H15" s="1"/>
      <c r="I15" s="1"/>
    </row>
    <row r="16" spans="1:9" ht="17.100000000000001" customHeight="1">
      <c r="A16" s="1"/>
      <c r="B16" s="1"/>
      <c r="C16" s="1"/>
      <c r="D16" s="1"/>
      <c r="E16" s="1"/>
      <c r="F16" s="1"/>
      <c r="G16" s="1"/>
      <c r="H16" s="1"/>
      <c r="I16" s="1"/>
    </row>
    <row r="17" spans="1:9" ht="17.100000000000001" customHeight="1">
      <c r="A17" s="1"/>
      <c r="B17" s="1"/>
      <c r="C17" s="1"/>
      <c r="D17" s="1"/>
      <c r="E17" s="1"/>
      <c r="F17" s="1"/>
      <c r="G17" s="1"/>
      <c r="H17" s="1"/>
      <c r="I17" s="1"/>
    </row>
    <row r="18" spans="1:9" ht="17.100000000000001" customHeight="1">
      <c r="A18" s="1"/>
      <c r="B18" s="1"/>
      <c r="C18" s="1"/>
      <c r="D18" s="1"/>
      <c r="E18" s="1"/>
      <c r="F18" s="1"/>
      <c r="G18" s="1"/>
      <c r="H18" s="1"/>
      <c r="I18" s="1"/>
    </row>
    <row r="19" spans="1:9" ht="17.100000000000001" customHeight="1">
      <c r="A19" s="1"/>
      <c r="B19" s="1"/>
      <c r="C19" s="1"/>
      <c r="D19" s="1"/>
      <c r="E19" s="1"/>
      <c r="F19" s="1"/>
      <c r="G19" s="1"/>
      <c r="H19" s="1"/>
      <c r="I19" s="1"/>
    </row>
    <row r="20" spans="1:9" ht="17.100000000000001" customHeight="1">
      <c r="A20" s="1"/>
      <c r="B20" s="1"/>
      <c r="C20" s="1"/>
      <c r="D20" s="1"/>
      <c r="E20" s="1"/>
      <c r="F20" s="1"/>
      <c r="G20" s="1"/>
      <c r="H20" s="1"/>
      <c r="I20" s="1"/>
    </row>
    <row r="21" spans="1:9" ht="17.100000000000001" customHeight="1">
      <c r="A21" s="1"/>
      <c r="B21" s="1"/>
      <c r="C21" s="1"/>
      <c r="D21" s="1"/>
      <c r="E21" s="1"/>
      <c r="F21" s="1"/>
      <c r="G21" s="1"/>
      <c r="H21" s="1"/>
      <c r="I21" s="1"/>
    </row>
    <row r="22" spans="1:9" ht="17.100000000000001" customHeight="1">
      <c r="A22" s="1"/>
      <c r="B22" s="1"/>
      <c r="C22" s="1"/>
      <c r="D22" s="1"/>
      <c r="E22" s="1"/>
      <c r="F22" s="1"/>
      <c r="G22" s="1"/>
      <c r="H22" s="1"/>
      <c r="I22" s="1"/>
    </row>
    <row r="23" spans="1:9" ht="17.100000000000001" customHeight="1">
      <c r="A23" s="1"/>
      <c r="B23" s="1"/>
      <c r="C23" s="1"/>
      <c r="D23" s="1"/>
      <c r="E23" s="1"/>
      <c r="F23" s="1"/>
      <c r="G23" s="1"/>
      <c r="H23" s="1"/>
      <c r="I23" s="1"/>
    </row>
    <row r="24" spans="1:9" ht="17.100000000000001" customHeight="1">
      <c r="A24" s="1"/>
      <c r="B24" s="1"/>
      <c r="C24" s="1"/>
      <c r="D24" s="1"/>
      <c r="E24" s="1"/>
      <c r="F24" s="1"/>
      <c r="G24" s="1"/>
      <c r="H24" s="1"/>
      <c r="I24" s="1"/>
    </row>
    <row r="25" spans="1:9" ht="17.100000000000001" customHeight="1">
      <c r="A25" s="1"/>
      <c r="B25" s="1"/>
      <c r="C25" s="1"/>
      <c r="D25" s="1"/>
      <c r="E25" s="1"/>
      <c r="F25" s="1"/>
      <c r="G25" s="1"/>
      <c r="H25" s="1"/>
      <c r="I25" s="1"/>
    </row>
    <row r="26" spans="1:9" ht="17.100000000000001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7.100000000000001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7.100000000000001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7.100000000000001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17.100000000000001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 ht="17.100000000000001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17.100000000000001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7.100000000000001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9" ht="17.100000000000001" customHeight="1">
      <c r="A34" s="1"/>
      <c r="B34" s="1"/>
      <c r="C34" s="1"/>
      <c r="D34" s="1"/>
      <c r="E34" s="1"/>
      <c r="F34" s="1"/>
      <c r="G34" s="1"/>
      <c r="H34" s="1"/>
      <c r="I34" s="1"/>
    </row>
    <row r="35" spans="1:9" ht="17.100000000000001" customHeight="1">
      <c r="A35" s="1"/>
      <c r="B35" s="1"/>
      <c r="C35" s="1"/>
      <c r="D35" s="1"/>
      <c r="E35" s="1"/>
      <c r="F35" s="1"/>
      <c r="G35" s="1"/>
      <c r="H35" s="1"/>
      <c r="I35" s="1"/>
    </row>
    <row r="36" spans="1:9" ht="17.100000000000001" customHeight="1">
      <c r="A36" s="1"/>
      <c r="B36" s="1"/>
      <c r="C36" s="1"/>
      <c r="D36" s="1"/>
      <c r="E36" s="1"/>
      <c r="F36" s="1"/>
      <c r="G36" s="1"/>
      <c r="H36" s="1"/>
      <c r="I36" s="1"/>
    </row>
    <row r="37" spans="1:9" ht="17.100000000000001" customHeight="1">
      <c r="A37" s="1"/>
      <c r="B37" s="1"/>
      <c r="C37" s="1"/>
      <c r="D37" s="1"/>
      <c r="E37" s="1"/>
      <c r="F37" s="1"/>
      <c r="G37" s="1"/>
      <c r="H37" s="1"/>
      <c r="I37" s="1"/>
    </row>
    <row r="38" spans="1:9" ht="17.100000000000001" customHeight="1">
      <c r="A38" s="1"/>
      <c r="B38" s="1"/>
      <c r="C38" s="1"/>
      <c r="D38" s="1"/>
      <c r="E38" s="1"/>
      <c r="F38" s="1"/>
      <c r="G38" s="1"/>
      <c r="H38" s="1"/>
      <c r="I38" s="1"/>
    </row>
    <row r="39" spans="1:9" ht="17.100000000000001" customHeight="1">
      <c r="A39" s="1"/>
      <c r="B39" s="1"/>
      <c r="C39" s="1"/>
      <c r="D39" s="1"/>
      <c r="E39" s="1"/>
      <c r="F39" s="1"/>
      <c r="G39" s="1"/>
      <c r="H39" s="1"/>
      <c r="I39" s="1"/>
    </row>
    <row r="40" spans="1:9" ht="17.100000000000001" customHeight="1">
      <c r="A40" s="1"/>
      <c r="B40" s="1"/>
      <c r="C40" s="1"/>
      <c r="D40" s="1"/>
      <c r="E40" s="1"/>
      <c r="F40" s="1"/>
      <c r="G40" s="1"/>
      <c r="H40" s="1"/>
      <c r="I40" s="1"/>
    </row>
    <row r="41" spans="1:9" ht="17.100000000000001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9" ht="17.100000000000001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9" ht="17.100000000000001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9" ht="17.100000000000001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9" ht="17.100000000000001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9" ht="17.100000000000001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9" ht="17.100000000000001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9" ht="17.100000000000001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9" ht="17.100000000000001" customHeight="1">
      <c r="A49" s="1"/>
      <c r="B49" s="1"/>
      <c r="C49" s="1"/>
      <c r="D49" s="1"/>
      <c r="E49" s="1"/>
      <c r="F49" s="1"/>
      <c r="G49" s="1"/>
      <c r="H49" s="1"/>
      <c r="I49" s="1"/>
    </row>
    <row r="50" spans="1:9" ht="17.100000000000001" customHeight="1">
      <c r="A50" s="1"/>
      <c r="B50" s="1"/>
      <c r="C50" s="1"/>
      <c r="D50" s="1"/>
      <c r="E50" s="1"/>
      <c r="F50" s="1"/>
      <c r="G50" s="1"/>
      <c r="H50" s="1"/>
      <c r="I50" s="1"/>
    </row>
    <row r="51" spans="1:9" ht="17.100000000000001" customHeight="1">
      <c r="A51" s="1"/>
      <c r="B51" s="1"/>
      <c r="C51" s="1"/>
      <c r="D51" s="1"/>
      <c r="E51" s="1"/>
      <c r="F51" s="1"/>
      <c r="G51" s="1"/>
      <c r="H51" s="1"/>
      <c r="I51" s="1"/>
    </row>
    <row r="52" spans="1:9" ht="17.100000000000001" customHeight="1">
      <c r="A52" s="1"/>
      <c r="B52" s="1"/>
      <c r="C52" s="1"/>
      <c r="D52" s="1"/>
      <c r="E52" s="1"/>
      <c r="F52" s="1"/>
      <c r="G52" s="1"/>
      <c r="H52" s="1"/>
      <c r="I52" s="1"/>
    </row>
    <row r="53" spans="1:9" ht="17.100000000000001" customHeight="1">
      <c r="A53" s="1"/>
      <c r="B53" s="1"/>
      <c r="C53" s="1"/>
      <c r="D53" s="1"/>
      <c r="E53" s="1"/>
      <c r="F53" s="1"/>
      <c r="G53" s="1"/>
      <c r="H53" s="1"/>
      <c r="I53" s="1"/>
    </row>
    <row r="54" spans="1:9" ht="17.100000000000001" customHeight="1">
      <c r="A54" s="1"/>
      <c r="B54" s="1"/>
      <c r="C54" s="1"/>
      <c r="D54" s="1"/>
      <c r="E54" s="1"/>
      <c r="F54" s="1"/>
      <c r="G54" s="1"/>
      <c r="H54" s="1"/>
      <c r="I54" s="1"/>
    </row>
    <row r="55" spans="1:9" ht="17.100000000000001" customHeight="1">
      <c r="A55" s="1"/>
      <c r="B55" s="1"/>
      <c r="C55" s="1"/>
      <c r="D55" s="1"/>
      <c r="E55" s="1"/>
      <c r="F55" s="1"/>
      <c r="G55" s="1"/>
      <c r="H55" s="1"/>
      <c r="I55" s="1"/>
    </row>
    <row r="56" spans="1:9" ht="17.100000000000001" customHeight="1">
      <c r="A56" s="1"/>
      <c r="B56" s="1"/>
      <c r="C56" s="1"/>
      <c r="D56" s="1"/>
      <c r="E56" s="1"/>
      <c r="F56" s="1"/>
      <c r="G56" s="1"/>
      <c r="H56" s="1"/>
      <c r="I56" s="1"/>
    </row>
    <row r="57" spans="1:9" ht="17.100000000000001" customHeight="1">
      <c r="A57" s="1"/>
      <c r="B57" s="1"/>
      <c r="C57" s="1"/>
      <c r="D57" s="1"/>
      <c r="E57" s="1"/>
      <c r="F57" s="1"/>
      <c r="G57" s="1"/>
      <c r="H57" s="1"/>
      <c r="I57" s="1"/>
    </row>
    <row r="58" spans="1:9" ht="17.100000000000001" customHeight="1">
      <c r="A58" s="1"/>
      <c r="B58" s="1"/>
      <c r="C58" s="1"/>
      <c r="D58" s="1"/>
      <c r="E58" s="1"/>
      <c r="F58" s="1"/>
      <c r="G58" s="1"/>
      <c r="H58" s="1"/>
      <c r="I58" s="1"/>
    </row>
    <row r="59" spans="1:9" ht="17.100000000000001" customHeight="1">
      <c r="A59" s="1"/>
      <c r="B59" s="1"/>
      <c r="C59" s="1"/>
      <c r="D59" s="1"/>
      <c r="E59" s="1"/>
      <c r="F59" s="1"/>
      <c r="G59" s="1"/>
      <c r="H59" s="1"/>
      <c r="I59" s="1"/>
    </row>
    <row r="60" spans="1:9" ht="17.100000000000001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7.100000000000001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7.100000000000001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7.100000000000001" customHeight="1">
      <c r="A63" s="1"/>
      <c r="B63" s="1"/>
      <c r="C63" s="1"/>
      <c r="D63" s="1"/>
      <c r="E63" s="1"/>
      <c r="F63" s="1"/>
      <c r="G63" s="1"/>
      <c r="H63" s="1"/>
      <c r="I63" s="1"/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F17"/>
  <sheetViews>
    <sheetView tabSelected="1" workbookViewId="0">
      <selection activeCell="H15" sqref="H15"/>
    </sheetView>
  </sheetViews>
  <sheetFormatPr defaultColWidth="11.625" defaultRowHeight="17.100000000000001" customHeight="1"/>
  <sheetData>
    <row r="1" spans="1:6" ht="17.100000000000001" customHeight="1">
      <c r="A1" s="1"/>
      <c r="B1" s="1"/>
      <c r="C1" s="1"/>
      <c r="D1" s="1"/>
      <c r="E1" s="1"/>
      <c r="F1" s="1"/>
    </row>
    <row r="2" spans="1:6" ht="17.100000000000001" customHeight="1">
      <c r="A2" s="16" t="s">
        <v>20</v>
      </c>
      <c r="B2" s="16" t="s">
        <v>4</v>
      </c>
      <c r="C2" s="16" t="s">
        <v>5</v>
      </c>
      <c r="D2" s="16" t="s">
        <v>6</v>
      </c>
      <c r="E2" s="1"/>
      <c r="F2" s="1"/>
    </row>
    <row r="3" spans="1:6" ht="17.100000000000001" customHeight="1">
      <c r="A3" s="15" t="s">
        <v>23</v>
      </c>
      <c r="B3" s="18">
        <v>21604</v>
      </c>
      <c r="C3" s="18">
        <v>17633</v>
      </c>
      <c r="D3" s="18">
        <v>15126</v>
      </c>
      <c r="E3" s="1"/>
      <c r="F3" s="1"/>
    </row>
    <row r="4" spans="1:6" ht="17.100000000000001" customHeight="1">
      <c r="A4" s="15" t="s">
        <v>25</v>
      </c>
      <c r="B4" s="18">
        <v>22353</v>
      </c>
      <c r="C4" s="18">
        <v>14653</v>
      </c>
      <c r="D4" s="18">
        <v>13400</v>
      </c>
      <c r="E4" s="1"/>
      <c r="F4" s="1"/>
    </row>
    <row r="5" spans="1:6" ht="17.100000000000001" customHeight="1">
      <c r="A5" s="15" t="s">
        <v>29</v>
      </c>
      <c r="B5" s="18">
        <v>16505</v>
      </c>
      <c r="C5" s="18">
        <v>9580</v>
      </c>
      <c r="D5" s="18">
        <v>8509</v>
      </c>
      <c r="E5" s="1"/>
      <c r="F5" s="1"/>
    </row>
    <row r="6" spans="1:6" ht="17.100000000000001" customHeight="1">
      <c r="A6" s="1"/>
      <c r="B6" s="1"/>
      <c r="C6" s="1"/>
      <c r="D6" s="1"/>
      <c r="E6" s="1"/>
      <c r="F6" s="1"/>
    </row>
    <row r="7" spans="1:6" ht="17.100000000000001" customHeight="1">
      <c r="A7" s="1"/>
      <c r="B7" s="1"/>
      <c r="C7" s="1"/>
      <c r="D7" s="1"/>
      <c r="E7" s="1"/>
      <c r="F7" s="1"/>
    </row>
    <row r="8" spans="1:6" ht="17.100000000000001" customHeight="1">
      <c r="A8" s="1"/>
      <c r="B8" s="1"/>
      <c r="C8" s="1"/>
      <c r="D8" s="1"/>
      <c r="E8" s="1"/>
      <c r="F8" s="1"/>
    </row>
    <row r="9" spans="1:6" ht="17.100000000000001" customHeight="1">
      <c r="A9" s="1"/>
      <c r="B9" s="1"/>
      <c r="C9" s="1"/>
      <c r="D9" s="1"/>
      <c r="E9" s="1"/>
      <c r="F9" s="1"/>
    </row>
    <row r="10" spans="1:6" ht="17.100000000000001" customHeight="1">
      <c r="A10" s="1"/>
      <c r="B10" s="1"/>
      <c r="C10" s="1"/>
      <c r="D10" s="1"/>
      <c r="E10" s="1"/>
      <c r="F10" s="1"/>
    </row>
    <row r="11" spans="1:6" ht="17.100000000000001" customHeight="1">
      <c r="A11" s="1"/>
      <c r="B11" s="1"/>
      <c r="C11" s="1"/>
      <c r="D11" s="1"/>
      <c r="E11" s="1"/>
      <c r="F11" s="1"/>
    </row>
    <row r="12" spans="1:6" ht="17.100000000000001" customHeight="1">
      <c r="A12" s="1"/>
      <c r="B12" s="1"/>
      <c r="C12" s="1"/>
      <c r="D12" s="1"/>
      <c r="E12" s="1"/>
      <c r="F12" s="1"/>
    </row>
    <row r="13" spans="1:6" ht="17.100000000000001" customHeight="1">
      <c r="A13" s="1"/>
      <c r="B13" s="1"/>
      <c r="C13" s="1"/>
      <c r="D13" s="1"/>
      <c r="E13" s="1"/>
      <c r="F13" s="1"/>
    </row>
    <row r="14" spans="1:6" ht="17.100000000000001" customHeight="1">
      <c r="A14" s="1"/>
      <c r="B14" s="1"/>
      <c r="C14" s="1"/>
      <c r="D14" s="1"/>
      <c r="E14" s="1"/>
      <c r="F14" s="1"/>
    </row>
    <row r="15" spans="1:6" ht="17.100000000000001" customHeight="1">
      <c r="A15" s="1"/>
      <c r="B15" s="1"/>
      <c r="C15" s="1"/>
      <c r="D15" s="1"/>
      <c r="E15" s="1"/>
      <c r="F15" s="1"/>
    </row>
    <row r="16" spans="1:6" ht="17.100000000000001" customHeight="1">
      <c r="A16" s="1"/>
      <c r="B16" s="1"/>
      <c r="C16" s="1"/>
      <c r="D16" s="1"/>
      <c r="E16" s="1"/>
      <c r="F16" s="1"/>
    </row>
    <row r="17" spans="1:6" ht="17.100000000000001" customHeight="1">
      <c r="A17" s="1"/>
      <c r="B17" s="1"/>
      <c r="C17" s="1"/>
      <c r="D17" s="1"/>
      <c r="E17" s="1"/>
      <c r="F17" s="1"/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2</vt:i4>
      </vt:variant>
    </vt:vector>
  </HeadingPairs>
  <TitlesOfParts>
    <vt:vector size="9" baseType="lpstr">
      <vt:lpstr>논문발표현황</vt:lpstr>
      <vt:lpstr>부분합</vt:lpstr>
      <vt:lpstr>필터</vt:lpstr>
      <vt:lpstr>매크로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</dc:creator>
  <cp:lastModifiedBy>2-10</cp:lastModifiedBy>
  <dcterms:created xsi:type="dcterms:W3CDTF">2014-03-08T05:11:16Z</dcterms:created>
  <dcterms:modified xsi:type="dcterms:W3CDTF">2015-03-10T09:43:03Z</dcterms:modified>
</cp:coreProperties>
</file>