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80" windowWidth="22545" windowHeight="11595"/>
  </bookViews>
  <sheets>
    <sheet name="모집현황" sheetId="1" r:id="rId1"/>
    <sheet name="부분합" sheetId="2" r:id="rId2"/>
    <sheet name="필터" sheetId="3" r:id="rId3"/>
    <sheet name="시나리오 요약 " sheetId="10" r:id="rId4"/>
    <sheet name="시나리오" sheetId="4" r:id="rId5"/>
    <sheet name="피벗테이블 정답" sheetId="8" r:id="rId6"/>
    <sheet name="피벗테이블" sheetId="5" r:id="rId7"/>
    <sheet name="챠트" sheetId="6" r:id="rId8"/>
  </sheets>
  <definedNames>
    <definedName name="_xlnm._FilterDatabase" localSheetId="4" hidden="1">시나리오!$A$2:$G$12</definedName>
    <definedName name="_xlnm._FilterDatabase" localSheetId="2" hidden="1">필터!$A$2:$G$12</definedName>
    <definedName name="_xlnm.Criteria" localSheetId="2">필터!$A$14:$A$15</definedName>
    <definedName name="_xlnm.Extract" localSheetId="2">필터!$A$17:$D$17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3" i="1"/>
  <c r="A15" i="3" l="1"/>
  <c r="H3" i="1"/>
  <c r="E15" i="1"/>
  <c r="E14" i="1"/>
  <c r="E13" i="1"/>
  <c r="G10" i="4" l="1"/>
  <c r="G6" i="4"/>
  <c r="G11" i="4"/>
  <c r="G7" i="4"/>
  <c r="G12" i="4"/>
  <c r="G8" i="4"/>
  <c r="G4" i="4"/>
  <c r="G9" i="4"/>
  <c r="G5" i="4"/>
  <c r="G3" i="4"/>
  <c r="A19" i="2"/>
  <c r="A17" i="2"/>
  <c r="A12" i="2"/>
  <c r="A6" i="2"/>
  <c r="G20" i="2"/>
  <c r="F20" i="2"/>
  <c r="G18" i="2"/>
  <c r="F18" i="2"/>
  <c r="G13" i="2"/>
  <c r="F13" i="2"/>
  <c r="G7" i="2"/>
  <c r="F7" i="2"/>
  <c r="H4" i="1" l="1"/>
  <c r="H5" i="1"/>
  <c r="H6" i="1"/>
  <c r="H7" i="1"/>
  <c r="H8" i="1"/>
  <c r="H9" i="1"/>
  <c r="H10" i="1"/>
  <c r="H11" i="1"/>
  <c r="H12" i="1"/>
</calcChain>
</file>

<file path=xl/sharedStrings.xml><?xml version="1.0" encoding="utf-8"?>
<sst xmlns="http://schemas.openxmlformats.org/spreadsheetml/2006/main" count="288" uniqueCount="83">
  <si>
    <t>수준</t>
  </si>
  <si>
    <t>수강료</t>
  </si>
  <si>
    <t>순위</t>
  </si>
  <si>
    <t>중급</t>
  </si>
  <si>
    <t>중급</t>
    <phoneticPr fontId="2" type="noConversion"/>
  </si>
  <si>
    <t>초급</t>
    <phoneticPr fontId="2" type="noConversion"/>
  </si>
  <si>
    <t>고급</t>
    <phoneticPr fontId="2" type="noConversion"/>
  </si>
  <si>
    <t>조건</t>
    <phoneticPr fontId="2" type="noConversion"/>
  </si>
  <si>
    <t>강좌명</t>
    <phoneticPr fontId="2" type="noConversion"/>
  </si>
  <si>
    <t>초급</t>
    <phoneticPr fontId="2" type="noConversion"/>
  </si>
  <si>
    <t>중급</t>
    <phoneticPr fontId="2" type="noConversion"/>
  </si>
  <si>
    <t>초급</t>
    <phoneticPr fontId="2" type="noConversion"/>
  </si>
  <si>
    <t>고급</t>
    <phoneticPr fontId="2" type="noConversion"/>
  </si>
  <si>
    <t>중급</t>
    <phoneticPr fontId="2" type="noConversion"/>
  </si>
  <si>
    <t>수영</t>
    <phoneticPr fontId="2" type="noConversion"/>
  </si>
  <si>
    <t>탁구</t>
  </si>
  <si>
    <t>탁구</t>
    <phoneticPr fontId="2" type="noConversion"/>
  </si>
  <si>
    <t>골프</t>
  </si>
  <si>
    <t>골프</t>
    <phoneticPr fontId="2" type="noConversion"/>
  </si>
  <si>
    <t>요가</t>
    <phoneticPr fontId="2" type="noConversion"/>
  </si>
  <si>
    <t>에어로빅</t>
    <phoneticPr fontId="2" type="noConversion"/>
  </si>
  <si>
    <t>스쿼시</t>
  </si>
  <si>
    <t>스쿼시</t>
    <phoneticPr fontId="2" type="noConversion"/>
  </si>
  <si>
    <t>테니스</t>
  </si>
  <si>
    <t>테니스</t>
    <phoneticPr fontId="2" type="noConversion"/>
  </si>
  <si>
    <t>배드민턴</t>
  </si>
  <si>
    <t>배드민턴</t>
    <phoneticPr fontId="2" type="noConversion"/>
  </si>
  <si>
    <t>시간</t>
    <phoneticPr fontId="2" type="noConversion"/>
  </si>
  <si>
    <t>스포츠댄스</t>
    <phoneticPr fontId="2" type="noConversion"/>
  </si>
  <si>
    <t>스케이트</t>
    <phoneticPr fontId="2" type="noConversion"/>
  </si>
  <si>
    <t>오전</t>
    <phoneticPr fontId="2" type="noConversion"/>
  </si>
  <si>
    <t>야간</t>
    <phoneticPr fontId="2" type="noConversion"/>
  </si>
  <si>
    <t>오후</t>
    <phoneticPr fontId="2" type="noConversion"/>
  </si>
  <si>
    <t>기간</t>
    <phoneticPr fontId="2" type="noConversion"/>
  </si>
  <si>
    <t>모집인원</t>
    <phoneticPr fontId="2" type="noConversion"/>
  </si>
  <si>
    <t>합계</t>
    <phoneticPr fontId="2" type="noConversion"/>
  </si>
  <si>
    <t>'수준'이 "고급"인 '모집인원'의 평균</t>
    <phoneticPr fontId="2" type="noConversion"/>
  </si>
  <si>
    <t>고급 평균</t>
  </si>
  <si>
    <t>중급 평균</t>
  </si>
  <si>
    <t>초급 평균</t>
  </si>
  <si>
    <t>전체 평균</t>
  </si>
  <si>
    <t>고급 개수</t>
  </si>
  <si>
    <t>중급 개수</t>
  </si>
  <si>
    <t>초급 개수</t>
  </si>
  <si>
    <t>전체 개수</t>
  </si>
  <si>
    <t>$F$7</t>
  </si>
  <si>
    <t>$F$9</t>
  </si>
  <si>
    <t>$G$7</t>
  </si>
  <si>
    <t>$G$9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</si>
  <si>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</si>
  <si>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</si>
  <si>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</si>
  <si>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</si>
  <si>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</si>
  <si>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</si>
  <si>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</si>
  <si>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고급</t>
  </si>
  <si>
    <t>초급</t>
  </si>
  <si>
    <t>전체 평균 : 수강료</t>
  </si>
  <si>
    <t>평균 : 수강료</t>
  </si>
  <si>
    <t>전체 평균 : 합계</t>
  </si>
  <si>
    <t>평균 : 합계</t>
  </si>
  <si>
    <t>***</t>
  </si>
  <si>
    <t>값</t>
  </si>
  <si>
    <t>강좌명</t>
  </si>
  <si>
    <t>'수강료'의 최대값-최소값 차이</t>
    <phoneticPr fontId="2" type="noConversion"/>
  </si>
  <si>
    <t>'합계' 중 두 번째로 큰 값</t>
    <phoneticPr fontId="2" type="noConversion"/>
  </si>
  <si>
    <t>수강료 17000 증가</t>
  </si>
  <si>
    <t>수강료 14000 감소</t>
  </si>
  <si>
    <t>비고</t>
    <phoneticPr fontId="2" type="noConversion"/>
  </si>
  <si>
    <t>수영</t>
  </si>
  <si>
    <t>오전</t>
  </si>
  <si>
    <t>야간</t>
  </si>
  <si>
    <t>요가</t>
  </si>
  <si>
    <t>오후</t>
  </si>
  <si>
    <t>에어로빅</t>
  </si>
  <si>
    <t>스케이트</t>
  </si>
  <si>
    <t>스포츠댄스</t>
  </si>
  <si>
    <t>$F$5</t>
  </si>
  <si>
    <t>$F$11</t>
  </si>
  <si>
    <t>$G$5</t>
  </si>
  <si>
    <t>$G$11</t>
  </si>
  <si>
    <t>만든 사람 ihd 날짜 2017-11-11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</si>
</sst>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176" formatCode="_(* #,##0.00_);_(* \(#,##0.00\);_(* &quot;-&quot;??_);_(@_)"/>
    <numFmt numFmtId="177" formatCode="_(* #,##0_);_(* \(#,##0\);_(* &quot;-&quot;_);_(@_)"/>
    <numFmt numFmtId="178" formatCode="#\ ##0\ \ ;\-#\ ##0\ \ ;#\ ##0\ \ ;@&quot;  &quot;"/>
    <numFmt numFmtId="179" formatCode="#\ ##0.0\ \ ;\-##0.0\ \ ;#\ ##0.0\ \ ;@&quot;  &quot;"/>
    <numFmt numFmtId="180" formatCode="#\ ##0.00\ \ ;\-#\ ##0.00\ \ ;#\ ##0\ \ ;@&quot;  &quot;"/>
    <numFmt numFmtId="181" formatCode="###\ ##0.000\ \ ;\-###\ ##0.000\ \ ;#.00\ ##0\ \ ;@&quot;  &quot;"/>
    <numFmt numFmtId="182" formatCode="0_ "/>
    <numFmt numFmtId="183" formatCode="#,##0_ "/>
    <numFmt numFmtId="184" formatCode="#&quot;위&quot;"/>
    <numFmt numFmtId="185" formatCode="#,##0_);[Red]\(#,##0\)"/>
    <numFmt numFmtId="186" formatCode="#&quot;개월&quot;"/>
  </numFmts>
  <fonts count="3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0"/>
      <name val="Arial"/>
      <family val="2"/>
    </font>
    <font>
      <sz val="7.5"/>
      <name val="굴림"/>
      <family val="3"/>
      <charset val="129"/>
    </font>
    <font>
      <sz val="12"/>
      <color indexed="8"/>
      <name val="굴림"/>
      <family val="3"/>
      <charset val="129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178" fontId="7" fillId="0" borderId="0">
      <alignment horizontal="right"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/>
    <xf numFmtId="179" fontId="7" fillId="0" borderId="0">
      <alignment horizontal="right" vertical="center"/>
    </xf>
    <xf numFmtId="180" fontId="7" fillId="0" borderId="0">
      <alignment horizontal="right" vertical="center"/>
    </xf>
    <xf numFmtId="181" fontId="7" fillId="0" borderId="0">
      <alignment horizontal="right"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8" borderId="8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178" fontId="7" fillId="0" borderId="0">
      <alignment horizontal="right" vertical="center"/>
    </xf>
    <xf numFmtId="41" fontId="3" fillId="0" borderId="0" applyFont="0" applyFill="0" applyBorder="0" applyAlignment="0" applyProtection="0">
      <alignment vertical="center"/>
    </xf>
    <xf numFmtId="0" fontId="6" fillId="0" borderId="0"/>
    <xf numFmtId="0" fontId="21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/>
  </cellStyleXfs>
  <cellXfs count="58">
    <xf numFmtId="0" fontId="0" fillId="0" borderId="0" xfId="0">
      <alignment vertical="center"/>
    </xf>
    <xf numFmtId="0" fontId="3" fillId="0" borderId="10" xfId="2" applyBorder="1" applyAlignment="1">
      <alignment horizontal="center" vertical="center"/>
    </xf>
    <xf numFmtId="0" fontId="30" fillId="0" borderId="10" xfId="64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10" xfId="2" applyNumberFormat="1" applyBorder="1" applyAlignment="1">
      <alignment horizontal="center" vertical="center"/>
    </xf>
    <xf numFmtId="0" fontId="30" fillId="0" borderId="11" xfId="64" applyFont="1" applyFill="1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182" fontId="3" fillId="0" borderId="11" xfId="1" applyNumberFormat="1" applyFont="1" applyBorder="1" applyAlignment="1">
      <alignment horizontal="center" vertical="center"/>
    </xf>
    <xf numFmtId="0" fontId="3" fillId="0" borderId="11" xfId="2" applyNumberFormat="1" applyBorder="1" applyAlignment="1">
      <alignment horizontal="center" vertical="center"/>
    </xf>
    <xf numFmtId="0" fontId="30" fillId="33" borderId="10" xfId="64" applyFont="1" applyFill="1" applyBorder="1" applyAlignment="1">
      <alignment horizontal="center" vertical="center"/>
    </xf>
    <xf numFmtId="183" fontId="3" fillId="0" borderId="11" xfId="1" applyNumberFormat="1" applyFont="1" applyBorder="1" applyAlignment="1">
      <alignment horizontal="center" vertical="center"/>
    </xf>
    <xf numFmtId="0" fontId="31" fillId="33" borderId="11" xfId="64" applyFont="1" applyFill="1" applyBorder="1" applyAlignment="1">
      <alignment horizontal="center" vertical="center"/>
    </xf>
    <xf numFmtId="0" fontId="4" fillId="33" borderId="11" xfId="2" applyFont="1" applyFill="1" applyBorder="1" applyAlignment="1">
      <alignment horizontal="center" vertical="center"/>
    </xf>
    <xf numFmtId="0" fontId="31" fillId="33" borderId="10" xfId="64" applyFont="1" applyFill="1" applyBorder="1" applyAlignment="1">
      <alignment horizontal="center" vertical="center"/>
    </xf>
    <xf numFmtId="0" fontId="4" fillId="33" borderId="10" xfId="2" applyFont="1" applyFill="1" applyBorder="1" applyAlignment="1">
      <alignment horizontal="center" vertical="center"/>
    </xf>
    <xf numFmtId="184" fontId="3" fillId="0" borderId="10" xfId="2" applyNumberFormat="1" applyBorder="1" applyAlignment="1">
      <alignment horizontal="center" vertical="center"/>
    </xf>
    <xf numFmtId="185" fontId="3" fillId="0" borderId="10" xfId="1" applyNumberFormat="1" applyFont="1" applyBorder="1" applyAlignment="1">
      <alignment horizontal="center" vertical="center"/>
    </xf>
    <xf numFmtId="186" fontId="3" fillId="0" borderId="10" xfId="2" applyNumberForma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30" fillId="0" borderId="0" xfId="64" applyFont="1" applyFill="1" applyBorder="1" applyAlignment="1">
      <alignment horizontal="center" vertical="center"/>
    </xf>
    <xf numFmtId="0" fontId="3" fillId="0" borderId="0" xfId="2" applyBorder="1" applyAlignment="1">
      <alignment horizontal="center" vertical="center"/>
    </xf>
    <xf numFmtId="0" fontId="3" fillId="0" borderId="0" xfId="2" applyNumberForma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183" fontId="3" fillId="0" borderId="0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3" fontId="0" fillId="0" borderId="17" xfId="0" applyNumberFormat="1" applyFill="1" applyBorder="1" applyAlignment="1">
      <alignment vertical="center"/>
    </xf>
    <xf numFmtId="0" fontId="33" fillId="34" borderId="18" xfId="0" applyFont="1" applyFill="1" applyBorder="1" applyAlignment="1">
      <alignment horizontal="left" vertical="center"/>
    </xf>
    <xf numFmtId="0" fontId="32" fillId="34" borderId="16" xfId="0" applyFont="1" applyFill="1" applyBorder="1" applyAlignment="1">
      <alignment horizontal="left" vertical="center"/>
    </xf>
    <xf numFmtId="0" fontId="33" fillId="34" borderId="16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34" fillId="35" borderId="0" xfId="0" applyFont="1" applyFill="1" applyBorder="1" applyAlignment="1">
      <alignment horizontal="left" vertical="center"/>
    </xf>
    <xf numFmtId="0" fontId="35" fillId="35" borderId="14" xfId="0" applyFont="1" applyFill="1" applyBorder="1" applyAlignment="1">
      <alignment horizontal="left" vertical="center"/>
    </xf>
    <xf numFmtId="0" fontId="36" fillId="35" borderId="14" xfId="0" applyFont="1" applyFill="1" applyBorder="1" applyAlignment="1">
      <alignment horizontal="left" vertical="center"/>
    </xf>
    <xf numFmtId="0" fontId="34" fillId="35" borderId="17" xfId="0" applyFont="1" applyFill="1" applyBorder="1" applyAlignment="1">
      <alignment horizontal="left" vertical="center"/>
    </xf>
    <xf numFmtId="0" fontId="32" fillId="34" borderId="16" xfId="0" applyFont="1" applyFill="1" applyBorder="1" applyAlignment="1">
      <alignment horizontal="right" vertical="center"/>
    </xf>
    <xf numFmtId="0" fontId="32" fillId="34" borderId="18" xfId="0" applyFont="1" applyFill="1" applyBorder="1" applyAlignment="1">
      <alignment horizontal="right" vertical="center"/>
    </xf>
    <xf numFmtId="183" fontId="0" fillId="36" borderId="0" xfId="0" applyNumberFormat="1" applyFill="1" applyBorder="1" applyAlignment="1">
      <alignment vertical="center"/>
    </xf>
    <xf numFmtId="0" fontId="37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83" fontId="0" fillId="0" borderId="0" xfId="0" applyNumberFormat="1" applyAlignment="1">
      <alignment horizontal="right" vertical="center"/>
    </xf>
    <xf numFmtId="186" fontId="3" fillId="0" borderId="11" xfId="2" applyNumberFormat="1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183" fontId="0" fillId="0" borderId="0" xfId="0" applyNumberFormat="1">
      <alignment vertical="center"/>
    </xf>
    <xf numFmtId="0" fontId="30" fillId="0" borderId="11" xfId="64" applyFont="1" applyFill="1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183" fontId="3" fillId="0" borderId="11" xfId="1" applyNumberFormat="1" applyFont="1" applyBorder="1" applyAlignment="1">
      <alignment horizontal="center" vertical="center"/>
    </xf>
    <xf numFmtId="0" fontId="3" fillId="0" borderId="11" xfId="2" applyNumberFormat="1" applyBorder="1" applyAlignment="1">
      <alignment horizontal="center" vertical="center"/>
    </xf>
    <xf numFmtId="0" fontId="3" fillId="0" borderId="12" xfId="2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185" fontId="3" fillId="0" borderId="10" xfId="2" applyNumberFormat="1" applyBorder="1" applyAlignment="1">
      <alignment horizontal="center" vertical="center"/>
    </xf>
    <xf numFmtId="0" fontId="4" fillId="33" borderId="13" xfId="2" quotePrefix="1" applyFont="1" applyFill="1" applyBorder="1" applyAlignment="1">
      <alignment horizontal="center" vertical="center"/>
    </xf>
    <xf numFmtId="0" fontId="4" fillId="33" borderId="14" xfId="2" applyFont="1" applyFill="1" applyBorder="1" applyAlignment="1">
      <alignment horizontal="center" vertical="center"/>
    </xf>
    <xf numFmtId="0" fontId="4" fillId="33" borderId="15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6"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3"/>
    <cellStyle name="]_^[꺞_x0008_?" xfId="4"/>
    <cellStyle name="20% - 강조색1 2" xfId="5"/>
    <cellStyle name="20% - 강조색2 2" xfId="6"/>
    <cellStyle name="20% - 강조색3 2" xfId="7"/>
    <cellStyle name="20% - 강조색4 2" xfId="8"/>
    <cellStyle name="20% - 강조색5 2" xfId="9"/>
    <cellStyle name="20% - 강조색6 2" xfId="10"/>
    <cellStyle name="40% - 강조색1 2" xfId="11"/>
    <cellStyle name="40% - 강조색2 2" xfId="12"/>
    <cellStyle name="40% - 강조색3 2" xfId="13"/>
    <cellStyle name="40% - 강조색4 2" xfId="14"/>
    <cellStyle name="40% - 강조색5 2" xfId="15"/>
    <cellStyle name="40% - 강조색6 2" xfId="16"/>
    <cellStyle name="60% - 강조색1 2" xfId="17"/>
    <cellStyle name="60% - 강조색2 2" xfId="18"/>
    <cellStyle name="60% - 강조색3 2" xfId="19"/>
    <cellStyle name="60% - 강조색4 2" xfId="20"/>
    <cellStyle name="60% - 강조색5 2" xfId="21"/>
    <cellStyle name="60% - 강조색6 2" xfId="22"/>
    <cellStyle name="BlankIII" xfId="23"/>
    <cellStyle name="Comma [0]_제조1부1과 현황 " xfId="24"/>
    <cellStyle name="Comma_제조1부1과 현황 " xfId="25"/>
    <cellStyle name="Currency [0]_제조1부1과 현황 " xfId="26"/>
    <cellStyle name="Currency_제조1부1과 현황 " xfId="27"/>
    <cellStyle name="Normal_&quot;CANCEL&quot; Volume Detail " xfId="28"/>
    <cellStyle name="Point1" xfId="29"/>
    <cellStyle name="Point2" xfId="30"/>
    <cellStyle name="Point3" xfId="31"/>
    <cellStyle name="강조색1 2" xfId="32"/>
    <cellStyle name="강조색2 2" xfId="33"/>
    <cellStyle name="강조색3 2" xfId="34"/>
    <cellStyle name="강조색4 2" xfId="35"/>
    <cellStyle name="강조색5 2" xfId="36"/>
    <cellStyle name="강조색6 2" xfId="37"/>
    <cellStyle name="경고문 2" xfId="38"/>
    <cellStyle name="계산 2" xfId="39"/>
    <cellStyle name="나쁨 2" xfId="40"/>
    <cellStyle name="뒤에 오는 하이퍼링크_6.가계조사보고서_200210" xfId="41"/>
    <cellStyle name="메모 2" xfId="42"/>
    <cellStyle name="보통 2" xfId="43"/>
    <cellStyle name="설명 텍스트 2" xfId="44"/>
    <cellStyle name="셀 확인 2" xfId="45"/>
    <cellStyle name="송요성" xfId="46"/>
    <cellStyle name="쉼표 [0]" xfId="1" builtinId="6"/>
    <cellStyle name="쉼표 [0] 2" xfId="47"/>
    <cellStyle name="스타일 1" xfId="48"/>
    <cellStyle name="연결된 셀 2" xfId="49"/>
    <cellStyle name="요약 2" xfId="50"/>
    <cellStyle name="입력 2" xfId="51"/>
    <cellStyle name="제목 1 2" xfId="52"/>
    <cellStyle name="제목 2 2" xfId="53"/>
    <cellStyle name="제목 3 2" xfId="54"/>
    <cellStyle name="제목 4 2" xfId="55"/>
    <cellStyle name="제목 5" xfId="56"/>
    <cellStyle name="좋음 2" xfId="57"/>
    <cellStyle name="출력 2" xfId="58"/>
    <cellStyle name="콤마 [0]_1" xfId="59"/>
    <cellStyle name="콤마_1" xfId="60"/>
    <cellStyle name="표준" xfId="0" builtinId="0"/>
    <cellStyle name="표준 10" xfId="61"/>
    <cellStyle name="표준 13" xfId="62"/>
    <cellStyle name="표준 14" xfId="63"/>
    <cellStyle name="표준 15" xfId="64"/>
    <cellStyle name="표준 2" xfId="2"/>
    <cellStyle name="標準_Akia(F）-8" xfId="65"/>
  </cellStyles>
  <dxfs count="11"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numFmt numFmtId="183" formatCode="#,##0_ "/>
      <alignment horizontal="right" readingOrder="0"/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204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2000" b="0" i="1">
                <a:latin typeface="궁서체" panose="02030609000101010101" pitchFamily="17" charset="-127"/>
                <a:ea typeface="궁서체" panose="02030609000101010101" pitchFamily="17" charset="-127"/>
              </a:defRPr>
            </a:pPr>
            <a:r>
              <a:rPr lang="ko-KR" sz="2000" b="0" i="1">
                <a:latin typeface="궁서체" panose="02030609000101010101" pitchFamily="17" charset="-127"/>
                <a:ea typeface="궁서체" panose="02030609000101010101" pitchFamily="17" charset="-127"/>
              </a:rPr>
              <a:t>오전 강좌 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챠트!$D$2</c:f>
              <c:strCache>
                <c:ptCount val="1"/>
                <c:pt idx="0">
                  <c:v>모집인원</c:v>
                </c:pt>
              </c:strCache>
            </c:strRef>
          </c:tx>
          <c:invertIfNegative val="0"/>
          <c:cat>
            <c:strRef>
              <c:f>챠트!$A$3:$A$6</c:f>
              <c:strCache>
                <c:ptCount val="4"/>
                <c:pt idx="0">
                  <c:v>수영</c:v>
                </c:pt>
                <c:pt idx="1">
                  <c:v>에어로빅</c:v>
                </c:pt>
                <c:pt idx="2">
                  <c:v>스케이트</c:v>
                </c:pt>
                <c:pt idx="3">
                  <c:v>테니스</c:v>
                </c:pt>
              </c:strCache>
            </c:strRef>
          </c:cat>
          <c:val>
            <c:numRef>
              <c:f>챠트!$D$3:$D$6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챠트!$E$2</c:f>
              <c:strCache>
                <c:ptCount val="1"/>
                <c:pt idx="0">
                  <c:v>기간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챠트!$A$3:$A$6</c:f>
              <c:strCache>
                <c:ptCount val="4"/>
                <c:pt idx="0">
                  <c:v>수영</c:v>
                </c:pt>
                <c:pt idx="1">
                  <c:v>에어로빅</c:v>
                </c:pt>
                <c:pt idx="2">
                  <c:v>스케이트</c:v>
                </c:pt>
                <c:pt idx="3">
                  <c:v>테니스</c:v>
                </c:pt>
              </c:strCache>
            </c:strRef>
          </c:cat>
          <c:val>
            <c:numRef>
              <c:f>챠트!$E$3:$E$6</c:f>
              <c:numCache>
                <c:formatCode>#"개월"</c:formatCode>
                <c:ptCount val="4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86784"/>
        <c:axId val="182888320"/>
      </c:barChart>
      <c:catAx>
        <c:axId val="182886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82888320"/>
        <c:crosses val="autoZero"/>
        <c:auto val="1"/>
        <c:lblAlgn val="ctr"/>
        <c:lblOffset val="100"/>
        <c:noMultiLvlLbl val="0"/>
      </c:catAx>
      <c:valAx>
        <c:axId val="18288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886784"/>
        <c:crosses val="autoZero"/>
        <c:crossBetween val="between"/>
      </c:valAx>
      <c:spPr>
        <a:gradFill flip="none"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31750" cmpd="sng">
      <a:solidFill>
        <a:schemeClr val="tx1"/>
      </a:solidFill>
      <a:prstDash val="sysDot"/>
    </a:ln>
  </c:spPr>
  <c:txPr>
    <a:bodyPr/>
    <a:lstStyle/>
    <a:p>
      <a:pPr>
        <a:defRPr sz="1100">
          <a:latin typeface="돋움" panose="020B0600000101010101" pitchFamily="50" charset="-127"/>
          <a:ea typeface="돋움" panose="020B0600000101010101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7</xdr:col>
      <xdr:colOff>723900</xdr:colOff>
      <xdr:row>0</xdr:row>
      <xdr:rowOff>962025</xdr:rowOff>
    </xdr:to>
    <xdr:sp macro="" textlink="">
      <xdr:nvSpPr>
        <xdr:cNvPr id="2" name="십자형 1"/>
        <xdr:cNvSpPr/>
      </xdr:nvSpPr>
      <xdr:spPr>
        <a:xfrm>
          <a:off x="895350" y="28575"/>
          <a:ext cx="5200650" cy="933450"/>
        </a:xfrm>
        <a:prstGeom prst="plus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400" i="1">
              <a:latin typeface="궁서체" panose="02030609000101010101" pitchFamily="17" charset="-127"/>
              <a:ea typeface="궁서체" panose="02030609000101010101" pitchFamily="17" charset="-127"/>
            </a:rPr>
            <a:t>스포츠센터 모집현황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8</xdr:row>
      <xdr:rowOff>0</xdr:rowOff>
    </xdr:from>
    <xdr:to>
      <xdr:col>7</xdr:col>
      <xdr:colOff>19050</xdr:colOff>
      <xdr:row>23</xdr:row>
      <xdr:rowOff>19050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yungil" refreshedDate="42963.888835879632" createdVersion="4" refreshedVersion="4" minRefreshableVersion="3" recordCount="10">
  <cacheSource type="worksheet">
    <worksheetSource ref="A2:G12" sheet="피벗테이블"/>
  </cacheSource>
  <cacheFields count="7">
    <cacheField name="강좌명" numFmtId="0">
      <sharedItems count="10">
        <s v="수영"/>
        <s v="탁구"/>
        <s v="골프"/>
        <s v="요가"/>
        <s v="에어로빅"/>
        <s v="스쿼시"/>
        <s v="스케이트"/>
        <s v="스포츠댄스"/>
        <s v="테니스"/>
        <s v="배드민턴"/>
      </sharedItems>
    </cacheField>
    <cacheField name="시간" numFmtId="0">
      <sharedItems/>
    </cacheField>
    <cacheField name="수준" numFmtId="0">
      <sharedItems count="3">
        <s v="고급"/>
        <s v="초급"/>
        <s v="중급"/>
      </sharedItems>
    </cacheField>
    <cacheField name="모집인원" numFmtId="0">
      <sharedItems containsSemiMixedTypes="0" containsString="0" containsNumber="1" containsInteger="1" minValue="20" maxValue="30"/>
    </cacheField>
    <cacheField name="기간" numFmtId="0">
      <sharedItems containsSemiMixedTypes="0" containsString="0" containsNumber="1" containsInteger="1" minValue="3" maxValue="5"/>
    </cacheField>
    <cacheField name="수강료" numFmtId="182">
      <sharedItems containsSemiMixedTypes="0" containsString="0" containsNumber="1" containsInteger="1" minValue="60000" maxValue="100000"/>
    </cacheField>
    <cacheField name="합계" numFmtId="182">
      <sharedItems containsSemiMixedTypes="0" containsString="0" containsNumber="1" containsInteger="1" minValue="4500000" maxValue="125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s v="오전"/>
    <x v="0"/>
    <n v="20"/>
    <n v="5"/>
    <n v="80000"/>
    <n v="8000000"/>
  </r>
  <r>
    <x v="1"/>
    <s v="야간"/>
    <x v="1"/>
    <n v="30"/>
    <n v="3"/>
    <n v="60000"/>
    <n v="5400000"/>
  </r>
  <r>
    <x v="2"/>
    <s v="야간"/>
    <x v="2"/>
    <n v="20"/>
    <n v="5"/>
    <n v="100000"/>
    <n v="10000000"/>
  </r>
  <r>
    <x v="3"/>
    <s v="오후"/>
    <x v="1"/>
    <n v="20"/>
    <n v="3"/>
    <n v="80000"/>
    <n v="4800000"/>
  </r>
  <r>
    <x v="4"/>
    <s v="오전"/>
    <x v="2"/>
    <n v="25"/>
    <n v="3"/>
    <n v="60000"/>
    <n v="4500000"/>
  </r>
  <r>
    <x v="5"/>
    <s v="오후"/>
    <x v="1"/>
    <n v="25"/>
    <n v="4"/>
    <n v="80000"/>
    <n v="8000000"/>
  </r>
  <r>
    <x v="6"/>
    <s v="오전"/>
    <x v="2"/>
    <n v="25"/>
    <n v="5"/>
    <n v="100000"/>
    <n v="12500000"/>
  </r>
  <r>
    <x v="7"/>
    <s v="야간"/>
    <x v="0"/>
    <n v="30"/>
    <n v="3"/>
    <n v="60000"/>
    <n v="5400000"/>
  </r>
  <r>
    <x v="8"/>
    <s v="오전"/>
    <x v="2"/>
    <n v="30"/>
    <n v="4"/>
    <n v="80000"/>
    <n v="9600000"/>
  </r>
  <r>
    <x v="9"/>
    <s v="오후"/>
    <x v="0"/>
    <n v="30"/>
    <n v="3"/>
    <n v="60000"/>
    <n v="54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값" missingCaption="***" updatedVersion="4" minRefreshableVersion="3" useAutoFormatting="1" colGrandTotals="0" itemPrintTitles="1" mergeItem="1" createdVersion="4" indent="0" compact="0" compactData="0" multipleFieldFilters="0">
  <location ref="A3:E16" firstHeaderRow="1" firstDataRow="2" firstDataCol="2"/>
  <pivotFields count="7">
    <pivotField axis="axisRow" compact="0" outline="0" showAll="0">
      <items count="11">
        <item x="2"/>
        <item x="9"/>
        <item h="1" x="0"/>
        <item h="1" x="6"/>
        <item x="5"/>
        <item h="1" x="7"/>
        <item h="1" x="4"/>
        <item h="1" x="3"/>
        <item x="1"/>
        <item x="8"/>
        <item t="default"/>
      </items>
    </pivotField>
    <pivotField compact="0" outline="0" showAll="0"/>
    <pivotField axis="axisCol" compact="0" outline="0" showAll="0">
      <items count="4">
        <item x="0"/>
        <item x="2"/>
        <item x="1"/>
        <item t="default"/>
      </items>
    </pivotField>
    <pivotField compact="0" outline="0" showAll="0"/>
    <pivotField compact="0" outline="0" showAll="0"/>
    <pivotField dataField="1" compact="0" numFmtId="182" outline="0" showAll="0"/>
    <pivotField dataField="1" compact="0" numFmtId="182" outline="0" showAll="0"/>
  </pivotFields>
  <rowFields count="2">
    <field x="0"/>
    <field x="-2"/>
  </rowFields>
  <rowItems count="12">
    <i>
      <x/>
      <x/>
    </i>
    <i r="1" i="1">
      <x v="1"/>
    </i>
    <i>
      <x v="1"/>
      <x/>
    </i>
    <i r="1" i="1">
      <x v="1"/>
    </i>
    <i>
      <x v="4"/>
      <x/>
    </i>
    <i r="1" i="1">
      <x v="1"/>
    </i>
    <i>
      <x v="8"/>
      <x/>
    </i>
    <i r="1" i="1">
      <x v="1"/>
    </i>
    <i>
      <x v="9"/>
      <x/>
    </i>
    <i r="1" i="1">
      <x v="1"/>
    </i>
    <i t="grand">
      <x/>
    </i>
    <i t="grand" i="1">
      <x/>
    </i>
  </rowItems>
  <colFields count="1">
    <field x="2"/>
  </colFields>
  <colItems count="3">
    <i>
      <x/>
    </i>
    <i>
      <x v="1"/>
    </i>
    <i>
      <x v="2"/>
    </i>
  </colItems>
  <dataFields count="2">
    <dataField name="평균 : 수강료" fld="5" subtotal="average" baseField="0" baseItem="0"/>
    <dataField name="평균 : 합계" fld="6" subtotal="average" baseField="0" baseItem="0"/>
  </dataFields>
  <formats count="1">
    <format dxfId="3">
      <pivotArea outline="0" collapsedLevelsAreSubtotals="1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6.5" x14ac:dyDescent="0.3"/>
  <cols>
    <col min="1" max="1" width="12.625" customWidth="1"/>
    <col min="2" max="5" width="9.625" customWidth="1"/>
    <col min="6" max="6" width="10.625" customWidth="1"/>
    <col min="7" max="7" width="13.625" customWidth="1"/>
    <col min="8" max="9" width="9.625" customWidth="1"/>
  </cols>
  <sheetData>
    <row r="1" spans="1:9" ht="79.900000000000006" customHeight="1" x14ac:dyDescent="0.3"/>
    <row r="2" spans="1:9" ht="18" customHeight="1" x14ac:dyDescent="0.3">
      <c r="A2" s="13" t="s">
        <v>8</v>
      </c>
      <c r="B2" s="14" t="s">
        <v>27</v>
      </c>
      <c r="C2" s="14" t="s">
        <v>0</v>
      </c>
      <c r="D2" s="14" t="s">
        <v>34</v>
      </c>
      <c r="E2" s="14" t="s">
        <v>33</v>
      </c>
      <c r="F2" s="14" t="s">
        <v>1</v>
      </c>
      <c r="G2" s="14" t="s">
        <v>35</v>
      </c>
      <c r="H2" s="14" t="s">
        <v>2</v>
      </c>
      <c r="I2" s="14" t="s">
        <v>69</v>
      </c>
    </row>
    <row r="3" spans="1:9" ht="18" customHeight="1" x14ac:dyDescent="0.3">
      <c r="A3" s="2" t="s">
        <v>14</v>
      </c>
      <c r="B3" s="1" t="s">
        <v>30</v>
      </c>
      <c r="C3" s="1" t="s">
        <v>6</v>
      </c>
      <c r="D3" s="1">
        <v>20</v>
      </c>
      <c r="E3" s="17">
        <v>5</v>
      </c>
      <c r="F3" s="16">
        <v>80000</v>
      </c>
      <c r="G3" s="16">
        <v>8000000</v>
      </c>
      <c r="H3" s="15">
        <f>RANK(G3,$G$3:$G$12,0)</f>
        <v>4</v>
      </c>
      <c r="I3" s="1" t="str">
        <f>IF(B3="오전", "10% 할인", "")</f>
        <v>10% 할인</v>
      </c>
    </row>
    <row r="4" spans="1:9" ht="18" customHeight="1" x14ac:dyDescent="0.3">
      <c r="A4" s="2" t="s">
        <v>16</v>
      </c>
      <c r="B4" s="1" t="s">
        <v>31</v>
      </c>
      <c r="C4" s="1" t="s">
        <v>9</v>
      </c>
      <c r="D4" s="4">
        <v>30</v>
      </c>
      <c r="E4" s="17">
        <v>3</v>
      </c>
      <c r="F4" s="16">
        <v>60000</v>
      </c>
      <c r="G4" s="16">
        <v>5400000</v>
      </c>
      <c r="H4" s="15">
        <f t="shared" ref="H4:H12" si="0">RANK(G4,$G$3:$G$12,0)</f>
        <v>6</v>
      </c>
      <c r="I4" s="44" t="str">
        <f t="shared" ref="I4:I12" si="1">IF(B4="오전", "10% 할인", "")</f>
        <v/>
      </c>
    </row>
    <row r="5" spans="1:9" ht="18" customHeight="1" x14ac:dyDescent="0.3">
      <c r="A5" s="2" t="s">
        <v>18</v>
      </c>
      <c r="B5" s="1" t="s">
        <v>31</v>
      </c>
      <c r="C5" s="1" t="s">
        <v>10</v>
      </c>
      <c r="D5" s="4">
        <v>20</v>
      </c>
      <c r="E5" s="17">
        <v>5</v>
      </c>
      <c r="F5" s="16">
        <v>100000</v>
      </c>
      <c r="G5" s="16">
        <v>10000000</v>
      </c>
      <c r="H5" s="15">
        <f t="shared" si="0"/>
        <v>2</v>
      </c>
      <c r="I5" s="44" t="str">
        <f t="shared" si="1"/>
        <v/>
      </c>
    </row>
    <row r="6" spans="1:9" ht="18" customHeight="1" x14ac:dyDescent="0.3">
      <c r="A6" s="2" t="s">
        <v>19</v>
      </c>
      <c r="B6" s="1" t="s">
        <v>32</v>
      </c>
      <c r="C6" s="1" t="s">
        <v>9</v>
      </c>
      <c r="D6" s="4">
        <v>20</v>
      </c>
      <c r="E6" s="17">
        <v>3</v>
      </c>
      <c r="F6" s="16">
        <v>80000</v>
      </c>
      <c r="G6" s="16">
        <v>4800000</v>
      </c>
      <c r="H6" s="15">
        <f t="shared" si="0"/>
        <v>9</v>
      </c>
      <c r="I6" s="44" t="str">
        <f t="shared" si="1"/>
        <v/>
      </c>
    </row>
    <row r="7" spans="1:9" ht="18" customHeight="1" x14ac:dyDescent="0.3">
      <c r="A7" s="2" t="s">
        <v>20</v>
      </c>
      <c r="B7" s="1" t="s">
        <v>30</v>
      </c>
      <c r="C7" s="1" t="s">
        <v>10</v>
      </c>
      <c r="D7" s="4">
        <v>25</v>
      </c>
      <c r="E7" s="17">
        <v>3</v>
      </c>
      <c r="F7" s="16">
        <v>60000</v>
      </c>
      <c r="G7" s="16">
        <v>4500000</v>
      </c>
      <c r="H7" s="15">
        <f t="shared" si="0"/>
        <v>10</v>
      </c>
      <c r="I7" s="44" t="str">
        <f t="shared" si="1"/>
        <v>10% 할인</v>
      </c>
    </row>
    <row r="8" spans="1:9" ht="18" customHeight="1" x14ac:dyDescent="0.3">
      <c r="A8" s="2" t="s">
        <v>22</v>
      </c>
      <c r="B8" s="1" t="s">
        <v>32</v>
      </c>
      <c r="C8" s="1" t="s">
        <v>11</v>
      </c>
      <c r="D8" s="4">
        <v>25</v>
      </c>
      <c r="E8" s="17">
        <v>4</v>
      </c>
      <c r="F8" s="16">
        <v>80000</v>
      </c>
      <c r="G8" s="16">
        <v>8000000</v>
      </c>
      <c r="H8" s="15">
        <f t="shared" si="0"/>
        <v>4</v>
      </c>
      <c r="I8" s="44" t="str">
        <f t="shared" si="1"/>
        <v/>
      </c>
    </row>
    <row r="9" spans="1:9" ht="18" customHeight="1" x14ac:dyDescent="0.3">
      <c r="A9" s="2" t="s">
        <v>29</v>
      </c>
      <c r="B9" s="1" t="s">
        <v>30</v>
      </c>
      <c r="C9" s="1" t="s">
        <v>3</v>
      </c>
      <c r="D9" s="4">
        <v>25</v>
      </c>
      <c r="E9" s="17">
        <v>5</v>
      </c>
      <c r="F9" s="16">
        <v>100000</v>
      </c>
      <c r="G9" s="16">
        <v>12500000</v>
      </c>
      <c r="H9" s="15">
        <f t="shared" si="0"/>
        <v>1</v>
      </c>
      <c r="I9" s="44" t="str">
        <f t="shared" si="1"/>
        <v>10% 할인</v>
      </c>
    </row>
    <row r="10" spans="1:9" ht="18" customHeight="1" x14ac:dyDescent="0.3">
      <c r="A10" s="2" t="s">
        <v>28</v>
      </c>
      <c r="B10" s="1" t="s">
        <v>31</v>
      </c>
      <c r="C10" s="1" t="s">
        <v>12</v>
      </c>
      <c r="D10" s="4">
        <v>30</v>
      </c>
      <c r="E10" s="17">
        <v>3</v>
      </c>
      <c r="F10" s="16">
        <v>60000</v>
      </c>
      <c r="G10" s="16">
        <v>5400000</v>
      </c>
      <c r="H10" s="15">
        <f t="shared" si="0"/>
        <v>6</v>
      </c>
      <c r="I10" s="44" t="str">
        <f t="shared" si="1"/>
        <v/>
      </c>
    </row>
    <row r="11" spans="1:9" ht="18" customHeight="1" x14ac:dyDescent="0.3">
      <c r="A11" s="2" t="s">
        <v>24</v>
      </c>
      <c r="B11" s="1" t="s">
        <v>30</v>
      </c>
      <c r="C11" s="1" t="s">
        <v>13</v>
      </c>
      <c r="D11" s="4">
        <v>30</v>
      </c>
      <c r="E11" s="17">
        <v>4</v>
      </c>
      <c r="F11" s="16">
        <v>80000</v>
      </c>
      <c r="G11" s="16">
        <v>9600000</v>
      </c>
      <c r="H11" s="15">
        <f t="shared" si="0"/>
        <v>3</v>
      </c>
      <c r="I11" s="44" t="str">
        <f t="shared" si="1"/>
        <v>10% 할인</v>
      </c>
    </row>
    <row r="12" spans="1:9" ht="18" customHeight="1" x14ac:dyDescent="0.3">
      <c r="A12" s="2" t="s">
        <v>26</v>
      </c>
      <c r="B12" s="1" t="s">
        <v>32</v>
      </c>
      <c r="C12" s="1" t="s">
        <v>12</v>
      </c>
      <c r="D12" s="4">
        <v>30</v>
      </c>
      <c r="E12" s="17">
        <v>3</v>
      </c>
      <c r="F12" s="16">
        <v>60000</v>
      </c>
      <c r="G12" s="16">
        <v>5400000</v>
      </c>
      <c r="H12" s="15">
        <f t="shared" si="0"/>
        <v>6</v>
      </c>
      <c r="I12" s="44" t="str">
        <f t="shared" si="1"/>
        <v/>
      </c>
    </row>
    <row r="13" spans="1:9" ht="18" customHeight="1" x14ac:dyDescent="0.3">
      <c r="A13" s="53" t="s">
        <v>36</v>
      </c>
      <c r="B13" s="54"/>
      <c r="C13" s="54"/>
      <c r="D13" s="55"/>
      <c r="E13" s="51">
        <f>DAVERAGE(A2:I12,D2,C2:C3)</f>
        <v>26.666666666666668</v>
      </c>
      <c r="F13" s="51"/>
      <c r="G13" s="51"/>
      <c r="H13" s="50"/>
      <c r="I13" s="50"/>
    </row>
    <row r="14" spans="1:9" ht="18" customHeight="1" x14ac:dyDescent="0.3">
      <c r="A14" s="53" t="s">
        <v>65</v>
      </c>
      <c r="B14" s="54"/>
      <c r="C14" s="54"/>
      <c r="D14" s="55"/>
      <c r="E14" s="52">
        <f>MAX(F3:F12)-MIN(F3:F12)</f>
        <v>40000</v>
      </c>
      <c r="F14" s="52"/>
      <c r="G14" s="52"/>
      <c r="H14" s="50"/>
      <c r="I14" s="50"/>
    </row>
    <row r="15" spans="1:9" ht="18" customHeight="1" x14ac:dyDescent="0.3">
      <c r="A15" s="53" t="s">
        <v>66</v>
      </c>
      <c r="B15" s="54"/>
      <c r="C15" s="54"/>
      <c r="D15" s="55"/>
      <c r="E15" s="52">
        <f>LARGE(G3:G12,2)</f>
        <v>10000000</v>
      </c>
      <c r="F15" s="52"/>
      <c r="G15" s="52"/>
      <c r="H15" s="50"/>
      <c r="I15" s="50"/>
    </row>
  </sheetData>
  <mergeCells count="7">
    <mergeCell ref="H13:I15"/>
    <mergeCell ref="E13:G13"/>
    <mergeCell ref="E14:G14"/>
    <mergeCell ref="E15:G15"/>
    <mergeCell ref="A13:D13"/>
    <mergeCell ref="A14:D14"/>
    <mergeCell ref="A15:D15"/>
  </mergeCells>
  <phoneticPr fontId="2" type="noConversion"/>
  <conditionalFormatting sqref="A3:I12">
    <cfRule type="expression" dxfId="10" priority="1">
      <formula>$F3&gt;=100000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1" sqref="H21"/>
    </sheetView>
  </sheetViews>
  <sheetFormatPr defaultRowHeight="16.5" outlineLevelRow="3" outlineLevelCol="1" x14ac:dyDescent="0.3"/>
  <cols>
    <col min="1" max="1" width="11.25" bestFit="1" customWidth="1"/>
    <col min="2" max="5" width="9.625" customWidth="1"/>
    <col min="6" max="6" width="9.625" customWidth="1" outlineLevel="1"/>
    <col min="7" max="7" width="12.875" bestFit="1" customWidth="1" outlineLevel="1"/>
  </cols>
  <sheetData>
    <row r="2" spans="1:7" x14ac:dyDescent="0.3">
      <c r="A2" s="11" t="s">
        <v>8</v>
      </c>
      <c r="B2" s="12" t="s">
        <v>27</v>
      </c>
      <c r="C2" s="12" t="s">
        <v>0</v>
      </c>
      <c r="D2" s="12" t="s">
        <v>34</v>
      </c>
      <c r="E2" s="12" t="s">
        <v>33</v>
      </c>
      <c r="F2" s="12" t="s">
        <v>1</v>
      </c>
      <c r="G2" s="12" t="s">
        <v>35</v>
      </c>
    </row>
    <row r="3" spans="1:7" outlineLevel="3" x14ac:dyDescent="0.3">
      <c r="A3" s="5" t="s">
        <v>14</v>
      </c>
      <c r="B3" s="6" t="s">
        <v>30</v>
      </c>
      <c r="C3" s="6" t="s">
        <v>6</v>
      </c>
      <c r="D3" s="6">
        <v>20</v>
      </c>
      <c r="E3" s="6">
        <v>5</v>
      </c>
      <c r="F3" s="10">
        <v>80000</v>
      </c>
      <c r="G3" s="10">
        <v>8000000</v>
      </c>
    </row>
    <row r="4" spans="1:7" outlineLevel="3" x14ac:dyDescent="0.3">
      <c r="A4" s="5" t="s">
        <v>28</v>
      </c>
      <c r="B4" s="6" t="s">
        <v>31</v>
      </c>
      <c r="C4" s="6" t="s">
        <v>6</v>
      </c>
      <c r="D4" s="8">
        <v>30</v>
      </c>
      <c r="E4" s="6">
        <v>3</v>
      </c>
      <c r="F4" s="10">
        <v>60000</v>
      </c>
      <c r="G4" s="10">
        <v>5400000</v>
      </c>
    </row>
    <row r="5" spans="1:7" outlineLevel="3" x14ac:dyDescent="0.3">
      <c r="A5" s="5" t="s">
        <v>26</v>
      </c>
      <c r="B5" s="6" t="s">
        <v>32</v>
      </c>
      <c r="C5" s="6" t="s">
        <v>6</v>
      </c>
      <c r="D5" s="8">
        <v>30</v>
      </c>
      <c r="E5" s="6">
        <v>3</v>
      </c>
      <c r="F5" s="10">
        <v>60000</v>
      </c>
      <c r="G5" s="10">
        <v>5400000</v>
      </c>
    </row>
    <row r="6" spans="1:7" outlineLevel="2" x14ac:dyDescent="0.3">
      <c r="A6" s="5">
        <f>SUBTOTAL(3,A3:A5)</f>
        <v>3</v>
      </c>
      <c r="B6" s="6"/>
      <c r="C6" s="18" t="s">
        <v>41</v>
      </c>
      <c r="D6" s="8"/>
      <c r="E6" s="6"/>
      <c r="F6" s="10"/>
      <c r="G6" s="10"/>
    </row>
    <row r="7" spans="1:7" outlineLevel="1" x14ac:dyDescent="0.3">
      <c r="A7" s="5"/>
      <c r="B7" s="6"/>
      <c r="C7" s="18" t="s">
        <v>37</v>
      </c>
      <c r="D7" s="8"/>
      <c r="E7" s="6"/>
      <c r="F7" s="10">
        <f>SUBTOTAL(1,F3:F5)</f>
        <v>66666.666666666672</v>
      </c>
      <c r="G7" s="10">
        <f>SUBTOTAL(1,G3:G5)</f>
        <v>6266666.666666667</v>
      </c>
    </row>
    <row r="8" spans="1:7" outlineLevel="3" x14ac:dyDescent="0.3">
      <c r="A8" s="5" t="s">
        <v>18</v>
      </c>
      <c r="B8" s="6" t="s">
        <v>31</v>
      </c>
      <c r="C8" s="6" t="s">
        <v>4</v>
      </c>
      <c r="D8" s="8">
        <v>20</v>
      </c>
      <c r="E8" s="6">
        <v>5</v>
      </c>
      <c r="F8" s="10">
        <v>100000</v>
      </c>
      <c r="G8" s="10">
        <v>10000000</v>
      </c>
    </row>
    <row r="9" spans="1:7" outlineLevel="3" x14ac:dyDescent="0.3">
      <c r="A9" s="5" t="s">
        <v>20</v>
      </c>
      <c r="B9" s="6" t="s">
        <v>30</v>
      </c>
      <c r="C9" s="6" t="s">
        <v>4</v>
      </c>
      <c r="D9" s="8">
        <v>25</v>
      </c>
      <c r="E9" s="6">
        <v>3</v>
      </c>
      <c r="F9" s="10">
        <v>60000</v>
      </c>
      <c r="G9" s="10">
        <v>4500000</v>
      </c>
    </row>
    <row r="10" spans="1:7" outlineLevel="3" x14ac:dyDescent="0.3">
      <c r="A10" s="5" t="s">
        <v>29</v>
      </c>
      <c r="B10" s="6" t="s">
        <v>30</v>
      </c>
      <c r="C10" s="6" t="s">
        <v>3</v>
      </c>
      <c r="D10" s="8">
        <v>25</v>
      </c>
      <c r="E10" s="6">
        <v>5</v>
      </c>
      <c r="F10" s="10">
        <v>100000</v>
      </c>
      <c r="G10" s="10">
        <v>12500000</v>
      </c>
    </row>
    <row r="11" spans="1:7" outlineLevel="3" x14ac:dyDescent="0.3">
      <c r="A11" s="5" t="s">
        <v>24</v>
      </c>
      <c r="B11" s="6" t="s">
        <v>30</v>
      </c>
      <c r="C11" s="6" t="s">
        <v>4</v>
      </c>
      <c r="D11" s="8">
        <v>30</v>
      </c>
      <c r="E11" s="6">
        <v>4</v>
      </c>
      <c r="F11" s="10">
        <v>80000</v>
      </c>
      <c r="G11" s="10">
        <v>9600000</v>
      </c>
    </row>
    <row r="12" spans="1:7" outlineLevel="2" x14ac:dyDescent="0.3">
      <c r="A12" s="5">
        <f>SUBTOTAL(3,A8:A11)</f>
        <v>4</v>
      </c>
      <c r="B12" s="6"/>
      <c r="C12" s="18" t="s">
        <v>42</v>
      </c>
      <c r="D12" s="8"/>
      <c r="E12" s="6"/>
      <c r="F12" s="10"/>
      <c r="G12" s="10"/>
    </row>
    <row r="13" spans="1:7" outlineLevel="1" x14ac:dyDescent="0.3">
      <c r="A13" s="5"/>
      <c r="B13" s="6"/>
      <c r="C13" s="18" t="s">
        <v>38</v>
      </c>
      <c r="D13" s="8"/>
      <c r="E13" s="6"/>
      <c r="F13" s="10">
        <f>SUBTOTAL(1,F8:F11)</f>
        <v>85000</v>
      </c>
      <c r="G13" s="10">
        <f>SUBTOTAL(1,G8:G11)</f>
        <v>9150000</v>
      </c>
    </row>
    <row r="14" spans="1:7" outlineLevel="3" x14ac:dyDescent="0.3">
      <c r="A14" s="5" t="s">
        <v>16</v>
      </c>
      <c r="B14" s="6" t="s">
        <v>31</v>
      </c>
      <c r="C14" s="6" t="s">
        <v>5</v>
      </c>
      <c r="D14" s="8">
        <v>30</v>
      </c>
      <c r="E14" s="6">
        <v>3</v>
      </c>
      <c r="F14" s="10">
        <v>60000</v>
      </c>
      <c r="G14" s="10">
        <v>5400000</v>
      </c>
    </row>
    <row r="15" spans="1:7" outlineLevel="3" x14ac:dyDescent="0.3">
      <c r="A15" s="5" t="s">
        <v>19</v>
      </c>
      <c r="B15" s="6" t="s">
        <v>32</v>
      </c>
      <c r="C15" s="6" t="s">
        <v>5</v>
      </c>
      <c r="D15" s="8">
        <v>20</v>
      </c>
      <c r="E15" s="6">
        <v>3</v>
      </c>
      <c r="F15" s="10">
        <v>80000</v>
      </c>
      <c r="G15" s="10">
        <v>4800000</v>
      </c>
    </row>
    <row r="16" spans="1:7" outlineLevel="3" x14ac:dyDescent="0.3">
      <c r="A16" s="5" t="s">
        <v>22</v>
      </c>
      <c r="B16" s="6" t="s">
        <v>32</v>
      </c>
      <c r="C16" s="6" t="s">
        <v>5</v>
      </c>
      <c r="D16" s="8">
        <v>25</v>
      </c>
      <c r="E16" s="6">
        <v>4</v>
      </c>
      <c r="F16" s="10">
        <v>80000</v>
      </c>
      <c r="G16" s="10">
        <v>8000000</v>
      </c>
    </row>
    <row r="17" spans="1:7" outlineLevel="2" x14ac:dyDescent="0.3">
      <c r="A17" s="19">
        <f>SUBTOTAL(3,A14:A16)</f>
        <v>3</v>
      </c>
      <c r="B17" s="20"/>
      <c r="C17" s="22" t="s">
        <v>43</v>
      </c>
      <c r="D17" s="21"/>
      <c r="E17" s="20"/>
      <c r="F17" s="23"/>
      <c r="G17" s="23"/>
    </row>
    <row r="18" spans="1:7" outlineLevel="1" x14ac:dyDescent="0.3">
      <c r="A18" s="19"/>
      <c r="B18" s="20"/>
      <c r="C18" s="22" t="s">
        <v>39</v>
      </c>
      <c r="D18" s="21"/>
      <c r="E18" s="20"/>
      <c r="F18" s="23">
        <f>SUBTOTAL(1,F14:F16)</f>
        <v>73333.333333333328</v>
      </c>
      <c r="G18" s="23">
        <f>SUBTOTAL(1,G14:G16)</f>
        <v>6066666.666666667</v>
      </c>
    </row>
    <row r="19" spans="1:7" x14ac:dyDescent="0.3">
      <c r="A19" s="19">
        <f>SUBTOTAL(3,A3:A16)</f>
        <v>10</v>
      </c>
      <c r="B19" s="20"/>
      <c r="C19" s="22" t="s">
        <v>44</v>
      </c>
      <c r="D19" s="21"/>
      <c r="E19" s="20"/>
      <c r="F19" s="23"/>
      <c r="G19" s="23"/>
    </row>
    <row r="20" spans="1:7" x14ac:dyDescent="0.3">
      <c r="A20" s="19"/>
      <c r="B20" s="20"/>
      <c r="C20" s="22" t="s">
        <v>40</v>
      </c>
      <c r="D20" s="21"/>
      <c r="E20" s="20"/>
      <c r="F20" s="23">
        <f>SUBTOTAL(1,F3:F16)</f>
        <v>76000</v>
      </c>
      <c r="G20" s="23">
        <f>SUBTOTAL(1,G3:G16)</f>
        <v>7360000</v>
      </c>
    </row>
  </sheetData>
  <sortState ref="A3:G12">
    <sortCondition ref="C2"/>
  </sortState>
  <phoneticPr fontId="2" type="noConversion"/>
  <conditionalFormatting sqref="E4:E20">
    <cfRule type="expression" dxfId="9" priority="1">
      <formula>$B4="구직자"</formula>
    </cfRule>
  </conditionalFormatting>
  <conditionalFormatting sqref="A4:D20">
    <cfRule type="expression" dxfId="8" priority="2">
      <formula>$B4="구직자"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E23" sqref="E23"/>
    </sheetView>
  </sheetViews>
  <sheetFormatPr defaultRowHeight="16.5" x14ac:dyDescent="0.3"/>
  <cols>
    <col min="1" max="1" width="18.625" customWidth="1"/>
    <col min="2" max="5" width="9.625" customWidth="1"/>
    <col min="6" max="6" width="10.625" customWidth="1"/>
    <col min="7" max="7" width="13.625" customWidth="1"/>
  </cols>
  <sheetData>
    <row r="2" spans="1:7" x14ac:dyDescent="0.3">
      <c r="A2" s="11" t="s">
        <v>8</v>
      </c>
      <c r="B2" s="12" t="s">
        <v>27</v>
      </c>
      <c r="C2" s="12" t="s">
        <v>0</v>
      </c>
      <c r="D2" s="12" t="s">
        <v>34</v>
      </c>
      <c r="E2" s="12" t="s">
        <v>33</v>
      </c>
      <c r="F2" s="12" t="s">
        <v>1</v>
      </c>
      <c r="G2" s="12" t="s">
        <v>35</v>
      </c>
    </row>
    <row r="3" spans="1:7" x14ac:dyDescent="0.3">
      <c r="A3" s="5" t="s">
        <v>14</v>
      </c>
      <c r="B3" s="6" t="s">
        <v>30</v>
      </c>
      <c r="C3" s="6" t="s">
        <v>6</v>
      </c>
      <c r="D3" s="6">
        <v>20</v>
      </c>
      <c r="E3" s="6">
        <v>5</v>
      </c>
      <c r="F3" s="10">
        <v>80000</v>
      </c>
      <c r="G3" s="10">
        <v>8000000</v>
      </c>
    </row>
    <row r="4" spans="1:7" x14ac:dyDescent="0.3">
      <c r="A4" s="5" t="s">
        <v>16</v>
      </c>
      <c r="B4" s="6" t="s">
        <v>31</v>
      </c>
      <c r="C4" s="6" t="s">
        <v>5</v>
      </c>
      <c r="D4" s="8">
        <v>30</v>
      </c>
      <c r="E4" s="6">
        <v>3</v>
      </c>
      <c r="F4" s="10">
        <v>60000</v>
      </c>
      <c r="G4" s="10">
        <v>5400000</v>
      </c>
    </row>
    <row r="5" spans="1:7" x14ac:dyDescent="0.3">
      <c r="A5" s="5" t="s">
        <v>18</v>
      </c>
      <c r="B5" s="6" t="s">
        <v>31</v>
      </c>
      <c r="C5" s="6" t="s">
        <v>4</v>
      </c>
      <c r="D5" s="8">
        <v>20</v>
      </c>
      <c r="E5" s="6">
        <v>5</v>
      </c>
      <c r="F5" s="10">
        <v>100000</v>
      </c>
      <c r="G5" s="10">
        <v>10000000</v>
      </c>
    </row>
    <row r="6" spans="1:7" x14ac:dyDescent="0.3">
      <c r="A6" s="5" t="s">
        <v>19</v>
      </c>
      <c r="B6" s="6" t="s">
        <v>32</v>
      </c>
      <c r="C6" s="6" t="s">
        <v>5</v>
      </c>
      <c r="D6" s="8">
        <v>20</v>
      </c>
      <c r="E6" s="6">
        <v>3</v>
      </c>
      <c r="F6" s="10">
        <v>80000</v>
      </c>
      <c r="G6" s="10">
        <v>4800000</v>
      </c>
    </row>
    <row r="7" spans="1:7" x14ac:dyDescent="0.3">
      <c r="A7" s="5" t="s">
        <v>20</v>
      </c>
      <c r="B7" s="6" t="s">
        <v>30</v>
      </c>
      <c r="C7" s="6" t="s">
        <v>4</v>
      </c>
      <c r="D7" s="8">
        <v>25</v>
      </c>
      <c r="E7" s="6">
        <v>3</v>
      </c>
      <c r="F7" s="10">
        <v>60000</v>
      </c>
      <c r="G7" s="10">
        <v>4500000</v>
      </c>
    </row>
    <row r="8" spans="1:7" x14ac:dyDescent="0.3">
      <c r="A8" s="5" t="s">
        <v>22</v>
      </c>
      <c r="B8" s="6" t="s">
        <v>32</v>
      </c>
      <c r="C8" s="6" t="s">
        <v>5</v>
      </c>
      <c r="D8" s="8">
        <v>25</v>
      </c>
      <c r="E8" s="6">
        <v>4</v>
      </c>
      <c r="F8" s="10">
        <v>80000</v>
      </c>
      <c r="G8" s="10">
        <v>8000000</v>
      </c>
    </row>
    <row r="9" spans="1:7" x14ac:dyDescent="0.3">
      <c r="A9" s="5" t="s">
        <v>29</v>
      </c>
      <c r="B9" s="6" t="s">
        <v>30</v>
      </c>
      <c r="C9" s="6" t="s">
        <v>3</v>
      </c>
      <c r="D9" s="8">
        <v>25</v>
      </c>
      <c r="E9" s="6">
        <v>5</v>
      </c>
      <c r="F9" s="10">
        <v>100000</v>
      </c>
      <c r="G9" s="10">
        <v>12500000</v>
      </c>
    </row>
    <row r="10" spans="1:7" x14ac:dyDescent="0.3">
      <c r="A10" s="5" t="s">
        <v>28</v>
      </c>
      <c r="B10" s="6" t="s">
        <v>31</v>
      </c>
      <c r="C10" s="6" t="s">
        <v>6</v>
      </c>
      <c r="D10" s="8">
        <v>30</v>
      </c>
      <c r="E10" s="6">
        <v>3</v>
      </c>
      <c r="F10" s="10">
        <v>60000</v>
      </c>
      <c r="G10" s="10">
        <v>5400000</v>
      </c>
    </row>
    <row r="11" spans="1:7" x14ac:dyDescent="0.3">
      <c r="A11" s="5" t="s">
        <v>24</v>
      </c>
      <c r="B11" s="6" t="s">
        <v>30</v>
      </c>
      <c r="C11" s="6" t="s">
        <v>4</v>
      </c>
      <c r="D11" s="8">
        <v>30</v>
      </c>
      <c r="E11" s="6">
        <v>4</v>
      </c>
      <c r="F11" s="10">
        <v>80000</v>
      </c>
      <c r="G11" s="10">
        <v>9600000</v>
      </c>
    </row>
    <row r="12" spans="1:7" x14ac:dyDescent="0.3">
      <c r="A12" s="5" t="s">
        <v>26</v>
      </c>
      <c r="B12" s="6" t="s">
        <v>32</v>
      </c>
      <c r="C12" s="6" t="s">
        <v>6</v>
      </c>
      <c r="D12" s="8">
        <v>30</v>
      </c>
      <c r="E12" s="6">
        <v>3</v>
      </c>
      <c r="F12" s="10">
        <v>60000</v>
      </c>
      <c r="G12" s="10">
        <v>5400000</v>
      </c>
    </row>
    <row r="14" spans="1:7" x14ac:dyDescent="0.3">
      <c r="A14" s="9" t="s">
        <v>7</v>
      </c>
    </row>
    <row r="15" spans="1:7" x14ac:dyDescent="0.3">
      <c r="A15" s="3" t="b">
        <f>OR(B3="야간",C3="초급")</f>
        <v>0</v>
      </c>
    </row>
    <row r="17" spans="1:4" x14ac:dyDescent="0.3">
      <c r="A17" s="11" t="s">
        <v>8</v>
      </c>
      <c r="B17" s="12" t="s">
        <v>34</v>
      </c>
      <c r="C17" s="12" t="s">
        <v>33</v>
      </c>
      <c r="D17" s="12" t="s">
        <v>1</v>
      </c>
    </row>
    <row r="18" spans="1:4" x14ac:dyDescent="0.3">
      <c r="A18" s="5" t="s">
        <v>16</v>
      </c>
      <c r="B18" s="8">
        <v>30</v>
      </c>
      <c r="C18" s="6">
        <v>3</v>
      </c>
      <c r="D18" s="10">
        <v>60000</v>
      </c>
    </row>
    <row r="19" spans="1:4" x14ac:dyDescent="0.3">
      <c r="A19" s="5" t="s">
        <v>18</v>
      </c>
      <c r="B19" s="8">
        <v>20</v>
      </c>
      <c r="C19" s="6">
        <v>5</v>
      </c>
      <c r="D19" s="10">
        <v>100000</v>
      </c>
    </row>
    <row r="20" spans="1:4" x14ac:dyDescent="0.3">
      <c r="A20" s="5" t="s">
        <v>19</v>
      </c>
      <c r="B20" s="8">
        <v>20</v>
      </c>
      <c r="C20" s="6">
        <v>3</v>
      </c>
      <c r="D20" s="10">
        <v>80000</v>
      </c>
    </row>
    <row r="21" spans="1:4" x14ac:dyDescent="0.3">
      <c r="A21" s="5" t="s">
        <v>22</v>
      </c>
      <c r="B21" s="8">
        <v>25</v>
      </c>
      <c r="C21" s="6">
        <v>4</v>
      </c>
      <c r="D21" s="10">
        <v>80000</v>
      </c>
    </row>
    <row r="22" spans="1:4" x14ac:dyDescent="0.3">
      <c r="A22" s="5" t="s">
        <v>28</v>
      </c>
      <c r="B22" s="8">
        <v>30</v>
      </c>
      <c r="C22" s="6">
        <v>3</v>
      </c>
      <c r="D22" s="10">
        <v>60000</v>
      </c>
    </row>
  </sheetData>
  <phoneticPr fontId="2" type="noConversion"/>
  <conditionalFormatting sqref="E4:E12">
    <cfRule type="expression" dxfId="7" priority="1">
      <formula>$B4="구직자"</formula>
    </cfRule>
  </conditionalFormatting>
  <conditionalFormatting sqref="A4:D12">
    <cfRule type="expression" dxfId="6" priority="2">
      <formula>$B4="구직자"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7"/>
  <sheetViews>
    <sheetView showGridLines="0" workbookViewId="0">
      <selection activeCell="G18" sqref="G18"/>
    </sheetView>
  </sheetViews>
  <sheetFormatPr defaultRowHeight="16.5" outlineLevelRow="1" outlineLevelCol="1" x14ac:dyDescent="0.3"/>
  <cols>
    <col min="3" max="3" width="6.75" customWidth="1"/>
    <col min="4" max="6" width="17.25" bestFit="1" customWidth="1" outlineLevel="1"/>
  </cols>
  <sheetData>
    <row r="1" spans="2:6" ht="18" thickBot="1" x14ac:dyDescent="0.45"/>
    <row r="2" spans="2:6" x14ac:dyDescent="0.3">
      <c r="B2" s="28" t="s">
        <v>49</v>
      </c>
      <c r="C2" s="29"/>
      <c r="D2" s="35"/>
      <c r="E2" s="35"/>
      <c r="F2" s="35"/>
    </row>
    <row r="3" spans="2:6" collapsed="1" x14ac:dyDescent="0.3">
      <c r="B3" s="27"/>
      <c r="C3" s="27"/>
      <c r="D3" s="36" t="s">
        <v>51</v>
      </c>
      <c r="E3" s="36" t="s">
        <v>67</v>
      </c>
      <c r="F3" s="36" t="s">
        <v>68</v>
      </c>
    </row>
    <row r="4" spans="2:6" ht="31.15" hidden="1" outlineLevel="1" x14ac:dyDescent="0.4">
      <c r="B4" s="31"/>
      <c r="C4" s="31"/>
      <c r="D4" s="24"/>
      <c r="E4" s="38" t="s">
        <v>82</v>
      </c>
      <c r="F4" s="38" t="s">
        <v>82</v>
      </c>
    </row>
    <row r="5" spans="2:6" x14ac:dyDescent="0.3">
      <c r="B5" s="32" t="s">
        <v>50</v>
      </c>
      <c r="C5" s="33"/>
      <c r="D5" s="30"/>
      <c r="E5" s="30"/>
      <c r="F5" s="30"/>
    </row>
    <row r="6" spans="2:6" ht="17.45" outlineLevel="1" x14ac:dyDescent="0.4">
      <c r="B6" s="31"/>
      <c r="C6" s="31" t="s">
        <v>78</v>
      </c>
      <c r="D6" s="25">
        <v>100000</v>
      </c>
      <c r="E6" s="37">
        <v>117000</v>
      </c>
      <c r="F6" s="37">
        <v>86000</v>
      </c>
    </row>
    <row r="7" spans="2:6" ht="17.45" outlineLevel="1" x14ac:dyDescent="0.4">
      <c r="B7" s="31"/>
      <c r="C7" s="31" t="s">
        <v>45</v>
      </c>
      <c r="D7" s="25">
        <v>60000</v>
      </c>
      <c r="E7" s="37">
        <v>77000</v>
      </c>
      <c r="F7" s="37">
        <v>46000</v>
      </c>
    </row>
    <row r="8" spans="2:6" ht="17.45" outlineLevel="1" x14ac:dyDescent="0.4">
      <c r="B8" s="31"/>
      <c r="C8" s="31" t="s">
        <v>46</v>
      </c>
      <c r="D8" s="25">
        <v>100000</v>
      </c>
      <c r="E8" s="37">
        <v>117000</v>
      </c>
      <c r="F8" s="37">
        <v>86000</v>
      </c>
    </row>
    <row r="9" spans="2:6" ht="17.45" outlineLevel="1" x14ac:dyDescent="0.4">
      <c r="B9" s="31"/>
      <c r="C9" s="31" t="s">
        <v>79</v>
      </c>
      <c r="D9" s="25">
        <v>80000</v>
      </c>
      <c r="E9" s="37">
        <v>97000</v>
      </c>
      <c r="F9" s="37">
        <v>66000</v>
      </c>
    </row>
    <row r="10" spans="2:6" x14ac:dyDescent="0.3">
      <c r="B10" s="32" t="s">
        <v>52</v>
      </c>
      <c r="C10" s="33"/>
      <c r="D10" s="30"/>
      <c r="E10" s="30"/>
      <c r="F10" s="30"/>
    </row>
    <row r="11" spans="2:6" ht="17.45" outlineLevel="1" x14ac:dyDescent="0.4">
      <c r="B11" s="31"/>
      <c r="C11" s="31" t="s">
        <v>80</v>
      </c>
      <c r="D11" s="25">
        <v>10000000</v>
      </c>
      <c r="E11" s="25">
        <v>11700000</v>
      </c>
      <c r="F11" s="25">
        <v>8600000</v>
      </c>
    </row>
    <row r="12" spans="2:6" ht="17.45" outlineLevel="1" x14ac:dyDescent="0.4">
      <c r="B12" s="31"/>
      <c r="C12" s="31" t="s">
        <v>47</v>
      </c>
      <c r="D12" s="25">
        <v>4500000</v>
      </c>
      <c r="E12" s="25">
        <v>5775000</v>
      </c>
      <c r="F12" s="25">
        <v>3450000</v>
      </c>
    </row>
    <row r="13" spans="2:6" ht="17.45" outlineLevel="1" x14ac:dyDescent="0.4">
      <c r="B13" s="31"/>
      <c r="C13" s="31" t="s">
        <v>48</v>
      </c>
      <c r="D13" s="25">
        <v>12500000</v>
      </c>
      <c r="E13" s="25">
        <v>14625000</v>
      </c>
      <c r="F13" s="25">
        <v>10750000</v>
      </c>
    </row>
    <row r="14" spans="2:6" ht="18" outlineLevel="1" thickBot="1" x14ac:dyDescent="0.45">
      <c r="B14" s="34"/>
      <c r="C14" s="34" t="s">
        <v>81</v>
      </c>
      <c r="D14" s="26">
        <v>9600000</v>
      </c>
      <c r="E14" s="26">
        <v>11640000</v>
      </c>
      <c r="F14" s="26">
        <v>7920000</v>
      </c>
    </row>
    <row r="15" spans="2:6" x14ac:dyDescent="0.3">
      <c r="B15" t="s">
        <v>53</v>
      </c>
    </row>
    <row r="16" spans="2:6" x14ac:dyDescent="0.3">
      <c r="B16" t="s">
        <v>54</v>
      </c>
    </row>
    <row r="17" spans="2:2" x14ac:dyDescent="0.3">
      <c r="B17" t="s">
        <v>55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H13" sqref="H13"/>
    </sheetView>
  </sheetViews>
  <sheetFormatPr defaultRowHeight="16.5" x14ac:dyDescent="0.3"/>
  <cols>
    <col min="1" max="1" width="18.625" customWidth="1"/>
    <col min="2" max="5" width="9.625" customWidth="1"/>
    <col min="6" max="6" width="9.75" bestFit="1" customWidth="1"/>
    <col min="7" max="7" width="12.875" bestFit="1" customWidth="1"/>
  </cols>
  <sheetData>
    <row r="2" spans="1:10" x14ac:dyDescent="0.3">
      <c r="A2" s="11" t="s">
        <v>8</v>
      </c>
      <c r="B2" s="12" t="s">
        <v>27</v>
      </c>
      <c r="C2" s="12" t="s">
        <v>0</v>
      </c>
      <c r="D2" s="12" t="s">
        <v>34</v>
      </c>
      <c r="E2" s="12" t="s">
        <v>33</v>
      </c>
      <c r="F2" s="12" t="s">
        <v>1</v>
      </c>
      <c r="G2" s="12" t="s">
        <v>35</v>
      </c>
    </row>
    <row r="3" spans="1:10" x14ac:dyDescent="0.3">
      <c r="A3" s="46" t="s">
        <v>70</v>
      </c>
      <c r="B3" s="47" t="s">
        <v>71</v>
      </c>
      <c r="C3" s="47" t="s">
        <v>56</v>
      </c>
      <c r="D3" s="47">
        <v>20</v>
      </c>
      <c r="E3" s="47">
        <v>5</v>
      </c>
      <c r="F3" s="48">
        <v>80000</v>
      </c>
      <c r="G3" s="10">
        <f t="shared" ref="G3:G12" si="0">D3*E3*F3</f>
        <v>8000000</v>
      </c>
    </row>
    <row r="4" spans="1:10" x14ac:dyDescent="0.3">
      <c r="A4" s="46" t="s">
        <v>15</v>
      </c>
      <c r="B4" s="47" t="s">
        <v>72</v>
      </c>
      <c r="C4" s="47" t="s">
        <v>57</v>
      </c>
      <c r="D4" s="49">
        <v>30</v>
      </c>
      <c r="E4" s="47">
        <v>3</v>
      </c>
      <c r="F4" s="48">
        <v>60000</v>
      </c>
      <c r="G4" s="10">
        <f t="shared" si="0"/>
        <v>5400000</v>
      </c>
    </row>
    <row r="5" spans="1:10" x14ac:dyDescent="0.3">
      <c r="A5" s="46" t="s">
        <v>17</v>
      </c>
      <c r="B5" s="47" t="s">
        <v>72</v>
      </c>
      <c r="C5" s="47" t="s">
        <v>3</v>
      </c>
      <c r="D5" s="49">
        <v>20</v>
      </c>
      <c r="E5" s="47">
        <v>5</v>
      </c>
      <c r="F5" s="48">
        <v>100000</v>
      </c>
      <c r="G5" s="10">
        <f t="shared" si="0"/>
        <v>10000000</v>
      </c>
    </row>
    <row r="6" spans="1:10" x14ac:dyDescent="0.3">
      <c r="A6" s="46" t="s">
        <v>73</v>
      </c>
      <c r="B6" s="47" t="s">
        <v>74</v>
      </c>
      <c r="C6" s="47" t="s">
        <v>57</v>
      </c>
      <c r="D6" s="49">
        <v>20</v>
      </c>
      <c r="E6" s="47">
        <v>3</v>
      </c>
      <c r="F6" s="48">
        <v>80000</v>
      </c>
      <c r="G6" s="10">
        <f t="shared" si="0"/>
        <v>4800000</v>
      </c>
      <c r="I6" s="45"/>
      <c r="J6" s="45"/>
    </row>
    <row r="7" spans="1:10" x14ac:dyDescent="0.3">
      <c r="A7" s="46" t="s">
        <v>75</v>
      </c>
      <c r="B7" s="47" t="s">
        <v>71</v>
      </c>
      <c r="C7" s="47" t="s">
        <v>3</v>
      </c>
      <c r="D7" s="49">
        <v>25</v>
      </c>
      <c r="E7" s="47">
        <v>3</v>
      </c>
      <c r="F7" s="48">
        <v>60000</v>
      </c>
      <c r="G7" s="10">
        <f t="shared" si="0"/>
        <v>4500000</v>
      </c>
      <c r="I7" s="45"/>
      <c r="J7" s="45"/>
    </row>
    <row r="8" spans="1:10" x14ac:dyDescent="0.3">
      <c r="A8" s="46" t="s">
        <v>21</v>
      </c>
      <c r="B8" s="47" t="s">
        <v>74</v>
      </c>
      <c r="C8" s="47" t="s">
        <v>57</v>
      </c>
      <c r="D8" s="49">
        <v>25</v>
      </c>
      <c r="E8" s="47">
        <v>4</v>
      </c>
      <c r="F8" s="48">
        <v>80000</v>
      </c>
      <c r="G8" s="10">
        <f t="shared" si="0"/>
        <v>8000000</v>
      </c>
      <c r="I8" s="45"/>
      <c r="J8" s="45"/>
    </row>
    <row r="9" spans="1:10" x14ac:dyDescent="0.3">
      <c r="A9" s="46" t="s">
        <v>76</v>
      </c>
      <c r="B9" s="47" t="s">
        <v>71</v>
      </c>
      <c r="C9" s="47" t="s">
        <v>3</v>
      </c>
      <c r="D9" s="49">
        <v>25</v>
      </c>
      <c r="E9" s="47">
        <v>5</v>
      </c>
      <c r="F9" s="48">
        <v>100000</v>
      </c>
      <c r="G9" s="10">
        <f t="shared" si="0"/>
        <v>12500000</v>
      </c>
      <c r="I9" s="45"/>
      <c r="J9" s="45"/>
    </row>
    <row r="10" spans="1:10" x14ac:dyDescent="0.3">
      <c r="A10" s="46" t="s">
        <v>77</v>
      </c>
      <c r="B10" s="47" t="s">
        <v>72</v>
      </c>
      <c r="C10" s="47" t="s">
        <v>56</v>
      </c>
      <c r="D10" s="49">
        <v>30</v>
      </c>
      <c r="E10" s="47">
        <v>3</v>
      </c>
      <c r="F10" s="48">
        <v>60000</v>
      </c>
      <c r="G10" s="10">
        <f t="shared" si="0"/>
        <v>5400000</v>
      </c>
    </row>
    <row r="11" spans="1:10" x14ac:dyDescent="0.3">
      <c r="A11" s="46" t="s">
        <v>23</v>
      </c>
      <c r="B11" s="47" t="s">
        <v>71</v>
      </c>
      <c r="C11" s="47" t="s">
        <v>3</v>
      </c>
      <c r="D11" s="49">
        <v>30</v>
      </c>
      <c r="E11" s="47">
        <v>4</v>
      </c>
      <c r="F11" s="48">
        <v>80000</v>
      </c>
      <c r="G11" s="10">
        <f t="shared" si="0"/>
        <v>9600000</v>
      </c>
    </row>
    <row r="12" spans="1:10" x14ac:dyDescent="0.3">
      <c r="A12" s="46" t="s">
        <v>25</v>
      </c>
      <c r="B12" s="47" t="s">
        <v>74</v>
      </c>
      <c r="C12" s="47" t="s">
        <v>56</v>
      </c>
      <c r="D12" s="49">
        <v>30</v>
      </c>
      <c r="E12" s="47">
        <v>3</v>
      </c>
      <c r="F12" s="48">
        <v>60000</v>
      </c>
      <c r="G12" s="10">
        <f t="shared" si="0"/>
        <v>5400000</v>
      </c>
    </row>
  </sheetData>
  <scenarios current="1" sqref="G5 G7 G9 G11">
    <scenario name="수강료 17000 증가" locked="1" count="4" user="ihd" comment="만든 사람 ihd 날짜 2017-11-11">
      <inputCells r="F5" val="117000" numFmtId="183"/>
      <inputCells r="F7" val="77000" numFmtId="183"/>
      <inputCells r="F9" val="117000" numFmtId="183"/>
      <inputCells r="F11" val="97000" numFmtId="183"/>
    </scenario>
    <scenario name="수강료 14000 감소" locked="1" count="4" user="ihd" comment="만든 사람 ihd 날짜 2017-11-11">
      <inputCells r="F5" val="86000" numFmtId="183"/>
      <inputCells r="F7" val="46000" numFmtId="183"/>
      <inputCells r="F9" val="86000" numFmtId="183"/>
      <inputCells r="F11" val="66000" numFmtId="183"/>
    </scenario>
  </scenarios>
  <sortState ref="A3:G12">
    <sortCondition ref="C2"/>
  </sortState>
  <phoneticPr fontId="2" type="noConversion"/>
  <conditionalFormatting sqref="E4:E12">
    <cfRule type="expression" dxfId="5" priority="1">
      <formula>$B4="구직자"</formula>
    </cfRule>
  </conditionalFormatting>
  <conditionalFormatting sqref="A4:D12">
    <cfRule type="expression" dxfId="4" priority="2">
      <formula>$B4="구직자"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workbookViewId="0">
      <selection activeCell="F17" sqref="F17"/>
    </sheetView>
  </sheetViews>
  <sheetFormatPr defaultRowHeight="16.5" x14ac:dyDescent="0.3"/>
  <cols>
    <col min="1" max="1" width="11.375" customWidth="1"/>
    <col min="2" max="2" width="12.75" bestFit="1" customWidth="1"/>
    <col min="3" max="5" width="13.625" customWidth="1"/>
    <col min="6" max="7" width="14.5" customWidth="1"/>
    <col min="8" max="8" width="18" bestFit="1" customWidth="1"/>
    <col min="9" max="9" width="15.875" bestFit="1" customWidth="1"/>
  </cols>
  <sheetData>
    <row r="3" spans="1:5" x14ac:dyDescent="0.3">
      <c r="A3" s="39"/>
      <c r="B3" s="39"/>
      <c r="C3" s="40" t="s">
        <v>0</v>
      </c>
      <c r="D3" s="39"/>
      <c r="E3" s="39"/>
    </row>
    <row r="4" spans="1:5" x14ac:dyDescent="0.3">
      <c r="A4" s="40" t="s">
        <v>64</v>
      </c>
      <c r="B4" s="40" t="s">
        <v>63</v>
      </c>
      <c r="C4" s="41" t="s">
        <v>56</v>
      </c>
      <c r="D4" s="41" t="s">
        <v>3</v>
      </c>
      <c r="E4" s="41" t="s">
        <v>57</v>
      </c>
    </row>
    <row r="5" spans="1:5" x14ac:dyDescent="0.3">
      <c r="A5" s="56" t="s">
        <v>17</v>
      </c>
      <c r="B5" s="41" t="s">
        <v>59</v>
      </c>
      <c r="C5" s="42" t="s">
        <v>62</v>
      </c>
      <c r="D5" s="42">
        <v>100000</v>
      </c>
      <c r="E5" s="42" t="s">
        <v>62</v>
      </c>
    </row>
    <row r="6" spans="1:5" x14ac:dyDescent="0.3">
      <c r="A6" s="57"/>
      <c r="B6" s="41" t="s">
        <v>61</v>
      </c>
      <c r="C6" s="42" t="s">
        <v>62</v>
      </c>
      <c r="D6" s="42">
        <v>10000000</v>
      </c>
      <c r="E6" s="42" t="s">
        <v>62</v>
      </c>
    </row>
    <row r="7" spans="1:5" x14ac:dyDescent="0.3">
      <c r="A7" s="56" t="s">
        <v>25</v>
      </c>
      <c r="B7" s="41" t="s">
        <v>59</v>
      </c>
      <c r="C7" s="42">
        <v>60000</v>
      </c>
      <c r="D7" s="42" t="s">
        <v>62</v>
      </c>
      <c r="E7" s="42" t="s">
        <v>62</v>
      </c>
    </row>
    <row r="8" spans="1:5" x14ac:dyDescent="0.3">
      <c r="A8" s="57"/>
      <c r="B8" s="41" t="s">
        <v>61</v>
      </c>
      <c r="C8" s="42">
        <v>5400000</v>
      </c>
      <c r="D8" s="42" t="s">
        <v>62</v>
      </c>
      <c r="E8" s="42" t="s">
        <v>62</v>
      </c>
    </row>
    <row r="9" spans="1:5" x14ac:dyDescent="0.3">
      <c r="A9" s="56" t="s">
        <v>21</v>
      </c>
      <c r="B9" s="41" t="s">
        <v>59</v>
      </c>
      <c r="C9" s="42" t="s">
        <v>62</v>
      </c>
      <c r="D9" s="42" t="s">
        <v>62</v>
      </c>
      <c r="E9" s="42">
        <v>80000</v>
      </c>
    </row>
    <row r="10" spans="1:5" x14ac:dyDescent="0.3">
      <c r="A10" s="57"/>
      <c r="B10" s="41" t="s">
        <v>61</v>
      </c>
      <c r="C10" s="42" t="s">
        <v>62</v>
      </c>
      <c r="D10" s="42" t="s">
        <v>62</v>
      </c>
      <c r="E10" s="42">
        <v>8000000</v>
      </c>
    </row>
    <row r="11" spans="1:5" x14ac:dyDescent="0.3">
      <c r="A11" s="56" t="s">
        <v>15</v>
      </c>
      <c r="B11" s="41" t="s">
        <v>59</v>
      </c>
      <c r="C11" s="42" t="s">
        <v>62</v>
      </c>
      <c r="D11" s="42" t="s">
        <v>62</v>
      </c>
      <c r="E11" s="42">
        <v>60000</v>
      </c>
    </row>
    <row r="12" spans="1:5" x14ac:dyDescent="0.3">
      <c r="A12" s="57"/>
      <c r="B12" s="41" t="s">
        <v>61</v>
      </c>
      <c r="C12" s="42" t="s">
        <v>62</v>
      </c>
      <c r="D12" s="42" t="s">
        <v>62</v>
      </c>
      <c r="E12" s="42">
        <v>5400000</v>
      </c>
    </row>
    <row r="13" spans="1:5" x14ac:dyDescent="0.3">
      <c r="A13" s="56" t="s">
        <v>23</v>
      </c>
      <c r="B13" s="41" t="s">
        <v>59</v>
      </c>
      <c r="C13" s="42" t="s">
        <v>62</v>
      </c>
      <c r="D13" s="42">
        <v>80000</v>
      </c>
      <c r="E13" s="42" t="s">
        <v>62</v>
      </c>
    </row>
    <row r="14" spans="1:5" x14ac:dyDescent="0.3">
      <c r="A14" s="57"/>
      <c r="B14" s="41" t="s">
        <v>61</v>
      </c>
      <c r="C14" s="42" t="s">
        <v>62</v>
      </c>
      <c r="D14" s="42">
        <v>9600000</v>
      </c>
      <c r="E14" s="42" t="s">
        <v>62</v>
      </c>
    </row>
    <row r="15" spans="1:5" x14ac:dyDescent="0.3">
      <c r="A15" s="56" t="s">
        <v>58</v>
      </c>
      <c r="B15" s="57"/>
      <c r="C15" s="42">
        <v>60000</v>
      </c>
      <c r="D15" s="42">
        <v>90000</v>
      </c>
      <c r="E15" s="42">
        <v>70000</v>
      </c>
    </row>
    <row r="16" spans="1:5" x14ac:dyDescent="0.3">
      <c r="A16" s="56" t="s">
        <v>60</v>
      </c>
      <c r="B16" s="57"/>
      <c r="C16" s="42">
        <v>5400000</v>
      </c>
      <c r="D16" s="42">
        <v>9800000</v>
      </c>
      <c r="E16" s="42">
        <v>6700000</v>
      </c>
    </row>
  </sheetData>
  <mergeCells count="7">
    <mergeCell ref="A15:B15"/>
    <mergeCell ref="A16:B16"/>
    <mergeCell ref="A5:A6"/>
    <mergeCell ref="A7:A8"/>
    <mergeCell ref="A9:A10"/>
    <mergeCell ref="A11:A12"/>
    <mergeCell ref="A13:A14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1.25" bestFit="1" customWidth="1"/>
    <col min="2" max="5" width="9.625" customWidth="1"/>
    <col min="6" max="6" width="8.625" customWidth="1"/>
    <col min="7" max="7" width="11.625" customWidth="1"/>
  </cols>
  <sheetData>
    <row r="2" spans="1:7" x14ac:dyDescent="0.3">
      <c r="A2" s="11" t="s">
        <v>8</v>
      </c>
      <c r="B2" s="12" t="s">
        <v>27</v>
      </c>
      <c r="C2" s="12" t="s">
        <v>0</v>
      </c>
      <c r="D2" s="12" t="s">
        <v>34</v>
      </c>
      <c r="E2" s="12" t="s">
        <v>33</v>
      </c>
      <c r="F2" s="12" t="s">
        <v>1</v>
      </c>
      <c r="G2" s="12" t="s">
        <v>35</v>
      </c>
    </row>
    <row r="3" spans="1:7" x14ac:dyDescent="0.3">
      <c r="A3" s="5" t="s">
        <v>14</v>
      </c>
      <c r="B3" s="6" t="s">
        <v>30</v>
      </c>
      <c r="C3" s="6" t="s">
        <v>6</v>
      </c>
      <c r="D3" s="6">
        <v>20</v>
      </c>
      <c r="E3" s="6">
        <v>5</v>
      </c>
      <c r="F3" s="7">
        <v>80000</v>
      </c>
      <c r="G3" s="7">
        <v>8000000</v>
      </c>
    </row>
    <row r="4" spans="1:7" x14ac:dyDescent="0.3">
      <c r="A4" s="5" t="s">
        <v>16</v>
      </c>
      <c r="B4" s="6" t="s">
        <v>31</v>
      </c>
      <c r="C4" s="6" t="s">
        <v>5</v>
      </c>
      <c r="D4" s="8">
        <v>30</v>
      </c>
      <c r="E4" s="6">
        <v>3</v>
      </c>
      <c r="F4" s="7">
        <v>60000</v>
      </c>
      <c r="G4" s="7">
        <v>5400000</v>
      </c>
    </row>
    <row r="5" spans="1:7" x14ac:dyDescent="0.3">
      <c r="A5" s="5" t="s">
        <v>18</v>
      </c>
      <c r="B5" s="6" t="s">
        <v>31</v>
      </c>
      <c r="C5" s="6" t="s">
        <v>4</v>
      </c>
      <c r="D5" s="8">
        <v>20</v>
      </c>
      <c r="E5" s="6">
        <v>5</v>
      </c>
      <c r="F5" s="7">
        <v>100000</v>
      </c>
      <c r="G5" s="7">
        <v>10000000</v>
      </c>
    </row>
    <row r="6" spans="1:7" x14ac:dyDescent="0.3">
      <c r="A6" s="5" t="s">
        <v>19</v>
      </c>
      <c r="B6" s="6" t="s">
        <v>32</v>
      </c>
      <c r="C6" s="6" t="s">
        <v>5</v>
      </c>
      <c r="D6" s="8">
        <v>20</v>
      </c>
      <c r="E6" s="6">
        <v>3</v>
      </c>
      <c r="F6" s="7">
        <v>80000</v>
      </c>
      <c r="G6" s="7">
        <v>4800000</v>
      </c>
    </row>
    <row r="7" spans="1:7" x14ac:dyDescent="0.3">
      <c r="A7" s="5" t="s">
        <v>20</v>
      </c>
      <c r="B7" s="6" t="s">
        <v>30</v>
      </c>
      <c r="C7" s="6" t="s">
        <v>4</v>
      </c>
      <c r="D7" s="8">
        <v>25</v>
      </c>
      <c r="E7" s="6">
        <v>3</v>
      </c>
      <c r="F7" s="7">
        <v>60000</v>
      </c>
      <c r="G7" s="7">
        <v>4500000</v>
      </c>
    </row>
    <row r="8" spans="1:7" x14ac:dyDescent="0.3">
      <c r="A8" s="5" t="s">
        <v>22</v>
      </c>
      <c r="B8" s="6" t="s">
        <v>32</v>
      </c>
      <c r="C8" s="6" t="s">
        <v>5</v>
      </c>
      <c r="D8" s="8">
        <v>25</v>
      </c>
      <c r="E8" s="6">
        <v>4</v>
      </c>
      <c r="F8" s="7">
        <v>80000</v>
      </c>
      <c r="G8" s="7">
        <v>8000000</v>
      </c>
    </row>
    <row r="9" spans="1:7" x14ac:dyDescent="0.3">
      <c r="A9" s="5" t="s">
        <v>29</v>
      </c>
      <c r="B9" s="6" t="s">
        <v>30</v>
      </c>
      <c r="C9" s="6" t="s">
        <v>3</v>
      </c>
      <c r="D9" s="8">
        <v>25</v>
      </c>
      <c r="E9" s="6">
        <v>5</v>
      </c>
      <c r="F9" s="7">
        <v>100000</v>
      </c>
      <c r="G9" s="7">
        <v>12500000</v>
      </c>
    </row>
    <row r="10" spans="1:7" x14ac:dyDescent="0.3">
      <c r="A10" s="5" t="s">
        <v>28</v>
      </c>
      <c r="B10" s="6" t="s">
        <v>31</v>
      </c>
      <c r="C10" s="6" t="s">
        <v>6</v>
      </c>
      <c r="D10" s="8">
        <v>30</v>
      </c>
      <c r="E10" s="6">
        <v>3</v>
      </c>
      <c r="F10" s="7">
        <v>60000</v>
      </c>
      <c r="G10" s="7">
        <v>5400000</v>
      </c>
    </row>
    <row r="11" spans="1:7" x14ac:dyDescent="0.3">
      <c r="A11" s="5" t="s">
        <v>24</v>
      </c>
      <c r="B11" s="6" t="s">
        <v>30</v>
      </c>
      <c r="C11" s="6" t="s">
        <v>4</v>
      </c>
      <c r="D11" s="8">
        <v>30</v>
      </c>
      <c r="E11" s="6">
        <v>4</v>
      </c>
      <c r="F11" s="7">
        <v>80000</v>
      </c>
      <c r="G11" s="7">
        <v>9600000</v>
      </c>
    </row>
    <row r="12" spans="1:7" x14ac:dyDescent="0.3">
      <c r="A12" s="5" t="s">
        <v>26</v>
      </c>
      <c r="B12" s="6" t="s">
        <v>32</v>
      </c>
      <c r="C12" s="6" t="s">
        <v>6</v>
      </c>
      <c r="D12" s="8">
        <v>30</v>
      </c>
      <c r="E12" s="6">
        <v>3</v>
      </c>
      <c r="F12" s="7">
        <v>60000</v>
      </c>
      <c r="G12" s="7">
        <v>5400000</v>
      </c>
    </row>
  </sheetData>
  <phoneticPr fontId="2" type="noConversion"/>
  <conditionalFormatting sqref="E4:E12">
    <cfRule type="expression" dxfId="2" priority="1">
      <formula>$B4="구직자"</formula>
    </cfRule>
  </conditionalFormatting>
  <conditionalFormatting sqref="A4:D12">
    <cfRule type="expression" dxfId="1" priority="2">
      <formula>$B4="구직자"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H24" sqref="H24"/>
    </sheetView>
  </sheetViews>
  <sheetFormatPr defaultRowHeight="16.5" x14ac:dyDescent="0.3"/>
  <cols>
    <col min="1" max="1" width="9.25" bestFit="1" customWidth="1"/>
    <col min="2" max="6" width="9.625" customWidth="1"/>
  </cols>
  <sheetData>
    <row r="2" spans="1:6" x14ac:dyDescent="0.3">
      <c r="A2" s="11" t="s">
        <v>8</v>
      </c>
      <c r="B2" s="12" t="s">
        <v>27</v>
      </c>
      <c r="C2" s="12" t="s">
        <v>0</v>
      </c>
      <c r="D2" s="12" t="s">
        <v>34</v>
      </c>
      <c r="E2" s="12" t="s">
        <v>33</v>
      </c>
      <c r="F2" s="12" t="s">
        <v>1</v>
      </c>
    </row>
    <row r="3" spans="1:6" x14ac:dyDescent="0.3">
      <c r="A3" s="5" t="s">
        <v>14</v>
      </c>
      <c r="B3" s="6" t="s">
        <v>30</v>
      </c>
      <c r="C3" s="6" t="s">
        <v>6</v>
      </c>
      <c r="D3" s="6">
        <v>20</v>
      </c>
      <c r="E3" s="43">
        <v>5</v>
      </c>
      <c r="F3" s="10">
        <v>80000</v>
      </c>
    </row>
    <row r="4" spans="1:6" x14ac:dyDescent="0.3">
      <c r="A4" s="5" t="s">
        <v>20</v>
      </c>
      <c r="B4" s="6" t="s">
        <v>30</v>
      </c>
      <c r="C4" s="6" t="s">
        <v>4</v>
      </c>
      <c r="D4" s="8">
        <v>25</v>
      </c>
      <c r="E4" s="43">
        <v>3</v>
      </c>
      <c r="F4" s="10">
        <v>60000</v>
      </c>
    </row>
    <row r="5" spans="1:6" x14ac:dyDescent="0.3">
      <c r="A5" s="5" t="s">
        <v>29</v>
      </c>
      <c r="B5" s="6" t="s">
        <v>30</v>
      </c>
      <c r="C5" s="6" t="s">
        <v>3</v>
      </c>
      <c r="D5" s="8">
        <v>25</v>
      </c>
      <c r="E5" s="43">
        <v>5</v>
      </c>
      <c r="F5" s="10">
        <v>100000</v>
      </c>
    </row>
    <row r="6" spans="1:6" x14ac:dyDescent="0.3">
      <c r="A6" s="5" t="s">
        <v>24</v>
      </c>
      <c r="B6" s="6" t="s">
        <v>30</v>
      </c>
      <c r="C6" s="6" t="s">
        <v>4</v>
      </c>
      <c r="D6" s="8">
        <v>30</v>
      </c>
      <c r="E6" s="43">
        <v>4</v>
      </c>
      <c r="F6" s="10">
        <v>80000</v>
      </c>
    </row>
  </sheetData>
  <phoneticPr fontId="2" type="noConversion"/>
  <conditionalFormatting sqref="A4:E6">
    <cfRule type="expression" dxfId="0" priority="1">
      <formula>$B4="구직자"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모집현황</vt:lpstr>
      <vt:lpstr>부분합</vt:lpstr>
      <vt:lpstr>필터</vt:lpstr>
      <vt:lpstr>시나리오 요약 </vt:lpstr>
      <vt:lpstr>시나리오</vt:lpstr>
      <vt:lpstr>피벗테이블 정답</vt:lpstr>
      <vt:lpstr>피벗테이블</vt:lpstr>
      <vt:lpstr>챠트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hyungil</dc:creator>
  <cp:lastModifiedBy>서희종</cp:lastModifiedBy>
  <cp:lastPrinted>2016-12-27T05:29:50Z</cp:lastPrinted>
  <dcterms:created xsi:type="dcterms:W3CDTF">2016-12-27T05:10:24Z</dcterms:created>
  <dcterms:modified xsi:type="dcterms:W3CDTF">2017-12-06T09:03:43Z</dcterms:modified>
</cp:coreProperties>
</file>