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5" yWindow="345" windowWidth="21750" windowHeight="10785" tabRatio="697"/>
  </bookViews>
  <sheets>
    <sheet name="판매현황" sheetId="26" r:id="rId1"/>
    <sheet name="부분합" sheetId="18" r:id="rId2"/>
    <sheet name="필터" sheetId="19" r:id="rId3"/>
    <sheet name="시나리오 요약" sheetId="32" r:id="rId4"/>
    <sheet name="시나리오" sheetId="20" r:id="rId5"/>
    <sheet name="피벗테이블 정답" sheetId="30" r:id="rId6"/>
    <sheet name="피벗테이블" sheetId="21" r:id="rId7"/>
    <sheet name="차트" sheetId="31" r:id="rId8"/>
  </sheets>
  <definedNames>
    <definedName name="_xlnm._FilterDatabase" localSheetId="2" hidden="1">필터!$A$2:$G$12</definedName>
    <definedName name="_xlnm.Criteria" localSheetId="2">필터!$A$14:$A$15</definedName>
    <definedName name="_xlnm.Extract" localSheetId="2">필터!$A$18:$D$18</definedName>
  </definedNames>
  <calcPr calcId="145621"/>
  <pivotCaches>
    <pivotCache cacheId="0" r:id="rId9"/>
  </pivotCaches>
</workbook>
</file>

<file path=xl/calcChain.xml><?xml version="1.0" encoding="utf-8"?>
<calcChain xmlns="http://schemas.openxmlformats.org/spreadsheetml/2006/main">
  <c r="I3" i="26" l="1"/>
  <c r="I12" i="26"/>
  <c r="I4" i="26"/>
  <c r="I5" i="26"/>
  <c r="I6" i="26"/>
  <c r="I7" i="26"/>
  <c r="I8" i="26"/>
  <c r="I9" i="26"/>
  <c r="I10" i="26"/>
  <c r="I11" i="26"/>
  <c r="E14" i="26" l="1"/>
  <c r="A15" i="19" l="1"/>
  <c r="A17" i="18"/>
  <c r="A12" i="18"/>
  <c r="A7" i="18"/>
  <c r="A19" i="18" s="1"/>
  <c r="F20" i="18"/>
  <c r="F18" i="18"/>
  <c r="E18" i="18"/>
  <c r="D18" i="18"/>
  <c r="F13" i="18"/>
  <c r="E13" i="18"/>
  <c r="D13" i="18"/>
  <c r="F8" i="18"/>
  <c r="E8" i="18"/>
  <c r="E20" i="18" s="1"/>
  <c r="D8" i="18"/>
  <c r="D20" i="18" s="1"/>
  <c r="E15" i="26"/>
  <c r="E13" i="26"/>
  <c r="G12" i="20" l="1"/>
  <c r="G11" i="20"/>
  <c r="G10" i="20"/>
  <c r="G9" i="20"/>
  <c r="G8" i="20"/>
  <c r="G7" i="20"/>
  <c r="G6" i="20"/>
  <c r="G5" i="20"/>
  <c r="G4" i="20"/>
  <c r="G3" i="20"/>
  <c r="H3" i="26" l="1"/>
  <c r="H4" i="26"/>
  <c r="H5" i="26"/>
  <c r="H6" i="26"/>
  <c r="H7" i="26"/>
  <c r="H8" i="26"/>
  <c r="H9" i="26"/>
  <c r="H10" i="26"/>
  <c r="H11" i="26"/>
  <c r="H12" i="26"/>
</calcChain>
</file>

<file path=xl/sharedStrings.xml><?xml version="1.0" encoding="utf-8"?>
<sst xmlns="http://schemas.openxmlformats.org/spreadsheetml/2006/main" count="284" uniqueCount="75">
  <si>
    <t>순위</t>
  </si>
  <si>
    <t>비고</t>
  </si>
  <si>
    <t>조건</t>
    <phoneticPr fontId="1" type="noConversion"/>
  </si>
  <si>
    <t>전체 평균</t>
  </si>
  <si>
    <t>전체 개수</t>
  </si>
  <si>
    <t>시나리오 요약</t>
  </si>
  <si>
    <t>변경 셀:</t>
  </si>
  <si>
    <t>현재 값:</t>
  </si>
  <si>
    <t>결과 셀:</t>
  </si>
  <si>
    <t>참고: 현재 값 열은 시나리오 요약 보고서가 작성될 때의</t>
  </si>
  <si>
    <t>변경 셀 값을 나타냅니다. 각 시나리오의 변경 셀들은</t>
  </si>
  <si>
    <t>회색으로 표시됩니다.</t>
  </si>
  <si>
    <t>***</t>
  </si>
  <si>
    <t>값</t>
  </si>
  <si>
    <t>11월</t>
  </si>
  <si>
    <t>12월</t>
  </si>
  <si>
    <t>상품명</t>
    <phoneticPr fontId="1" type="noConversion"/>
  </si>
  <si>
    <t>구분</t>
    <phoneticPr fontId="1" type="noConversion"/>
  </si>
  <si>
    <t>제조구분</t>
    <phoneticPr fontId="1" type="noConversion"/>
  </si>
  <si>
    <t>10월</t>
    <phoneticPr fontId="1" type="noConversion"/>
  </si>
  <si>
    <t>합계</t>
    <phoneticPr fontId="1" type="noConversion"/>
  </si>
  <si>
    <t>초코파이</t>
    <phoneticPr fontId="1" type="noConversion"/>
  </si>
  <si>
    <t>초코파이류</t>
    <phoneticPr fontId="1" type="noConversion"/>
  </si>
  <si>
    <t>국산</t>
    <phoneticPr fontId="1" type="noConversion"/>
  </si>
  <si>
    <t>롱롱초코</t>
    <phoneticPr fontId="1" type="noConversion"/>
  </si>
  <si>
    <t>초코바</t>
    <phoneticPr fontId="1" type="noConversion"/>
  </si>
  <si>
    <t>초코마카롱</t>
    <phoneticPr fontId="1" type="noConversion"/>
  </si>
  <si>
    <t>블랙</t>
    <phoneticPr fontId="1" type="noConversion"/>
  </si>
  <si>
    <t>판 초콜릿</t>
    <phoneticPr fontId="1" type="noConversion"/>
  </si>
  <si>
    <t>수입</t>
    <phoneticPr fontId="1" type="noConversion"/>
  </si>
  <si>
    <t>브라운타임</t>
    <phoneticPr fontId="1" type="noConversion"/>
  </si>
  <si>
    <t>레드캣</t>
    <phoneticPr fontId="1" type="noConversion"/>
  </si>
  <si>
    <t>스윗타임</t>
    <phoneticPr fontId="1" type="noConversion"/>
  </si>
  <si>
    <t>코코마운틴</t>
    <phoneticPr fontId="1" type="noConversion"/>
  </si>
  <si>
    <t>프리타임</t>
    <phoneticPr fontId="1" type="noConversion"/>
  </si>
  <si>
    <t>로이도</t>
    <phoneticPr fontId="1" type="noConversion"/>
  </si>
  <si>
    <t>'합계'의 최대값-최소값 차이</t>
    <phoneticPr fontId="1" type="noConversion"/>
  </si>
  <si>
    <t xml:space="preserve"> </t>
    <phoneticPr fontId="1" type="noConversion"/>
  </si>
  <si>
    <t>초코바</t>
  </si>
  <si>
    <t>초코바 평균</t>
  </si>
  <si>
    <t>초코파이류 평균</t>
  </si>
  <si>
    <t>판 초콜릿 평균</t>
  </si>
  <si>
    <t>초코바 개수</t>
  </si>
  <si>
    <t>초코파이류 개수</t>
  </si>
  <si>
    <t>판 초콜릿 개수</t>
  </si>
  <si>
    <t>$F$6</t>
  </si>
  <si>
    <t>$F$9</t>
  </si>
  <si>
    <t>$F$12</t>
  </si>
  <si>
    <t>$G$6</t>
  </si>
  <si>
    <t>$G$9</t>
  </si>
  <si>
    <t>$G$12</t>
  </si>
  <si>
    <t>초코파이류</t>
  </si>
  <si>
    <t>판 초콜릿</t>
  </si>
  <si>
    <t>평균 : 11월</t>
  </si>
  <si>
    <t>전체 평균 : 11월</t>
  </si>
  <si>
    <t>구분</t>
  </si>
  <si>
    <t>상품명</t>
  </si>
  <si>
    <t>레드캣</t>
  </si>
  <si>
    <t>코코마운틴</t>
  </si>
  <si>
    <t>브라운타임</t>
  </si>
  <si>
    <t>로이도</t>
  </si>
  <si>
    <t>전체 평균 : 12월</t>
  </si>
  <si>
    <t>평균 : 12월</t>
  </si>
  <si>
    <t>10월</t>
    <phoneticPr fontId="1" type="noConversion"/>
  </si>
  <si>
    <t>초코파이</t>
    <phoneticPr fontId="1" type="noConversion"/>
  </si>
  <si>
    <t>초코파이류</t>
    <phoneticPr fontId="1" type="noConversion"/>
  </si>
  <si>
    <t>초코마카롱</t>
    <phoneticPr fontId="1" type="noConversion"/>
  </si>
  <si>
    <t>판 초콜릿</t>
    <phoneticPr fontId="1" type="noConversion"/>
  </si>
  <si>
    <t>브라운타임</t>
    <phoneticPr fontId="1" type="noConversion"/>
  </si>
  <si>
    <t>로이도</t>
    <phoneticPr fontId="1" type="noConversion"/>
  </si>
  <si>
    <t>'11월' 중 두 번째로 큰 값</t>
    <phoneticPr fontId="1" type="noConversion"/>
  </si>
  <si>
    <t>12월 2433 증가</t>
  </si>
  <si>
    <t>만든 사람 오피스위즈,이혜정 날짜 2018-01-10
수정한 사람 자격검정팀 날짜 2018-02-10</t>
  </si>
  <si>
    <t>12월 2756 감소</t>
  </si>
  <si>
    <t>'구분'이 "초코파이류"인 '12월'의 평균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</si>
</sst>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);[Red]\(#,##0\)"/>
    <numFmt numFmtId="177" formatCode="#&quot;위&quot;"/>
    <numFmt numFmtId="178" formatCode="#,##0_ "/>
    <numFmt numFmtId="179" formatCode="#,##0&quot;개&quot;"/>
  </numFmts>
  <fonts count="1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돋움"/>
      <family val="3"/>
      <charset val="129"/>
    </font>
    <font>
      <sz val="11"/>
      <color indexed="9"/>
      <name val="맑은 고딕"/>
      <family val="2"/>
      <charset val="129"/>
      <scheme val="minor"/>
    </font>
    <font>
      <sz val="11"/>
      <color indexed="9"/>
      <name val="맑은 고딕"/>
      <family val="3"/>
      <charset val="129"/>
      <scheme val="minor"/>
    </font>
    <font>
      <sz val="11"/>
      <color indexed="8"/>
      <name val="맑은 고딕"/>
      <family val="2"/>
      <charset val="129"/>
      <scheme val="minor"/>
    </font>
    <font>
      <sz val="11"/>
      <color indexed="18"/>
      <name val="맑은 고딕"/>
      <family val="2"/>
      <charset val="129"/>
      <scheme val="minor"/>
    </font>
    <font>
      <sz val="11"/>
      <color indexed="18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8"/>
      <color rgb="FF00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indexed="20"/>
        <bgColor indexed="24"/>
      </patternFill>
    </fill>
    <fill>
      <patternFill patternType="solid">
        <fgColor indexed="22"/>
        <bgColor indexed="24"/>
      </patternFill>
    </fill>
    <fill>
      <patternFill patternType="solid">
        <fgColor indexed="22"/>
        <bgColor indexed="7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176" fontId="2" fillId="0" borderId="1" xfId="1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6" fillId="3" borderId="4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0" fillId="0" borderId="5" xfId="0" applyFill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8" fillId="4" borderId="5" xfId="0" applyFont="1" applyFill="1" applyBorder="1" applyAlignment="1">
      <alignment horizontal="left" vertical="center"/>
    </xf>
    <xf numFmtId="0" fontId="9" fillId="4" borderId="5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right" vertical="center"/>
    </xf>
    <xf numFmtId="0" fontId="5" fillId="3" borderId="4" xfId="0" applyFont="1" applyFill="1" applyBorder="1" applyAlignment="1">
      <alignment horizontal="right" vertical="center"/>
    </xf>
    <xf numFmtId="176" fontId="0" fillId="5" borderId="0" xfId="0" applyNumberFormat="1" applyFill="1" applyBorder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0" fillId="0" borderId="0" xfId="0" pivotButton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0" fillId="0" borderId="0" xfId="0" applyNumberFormat="1" applyFill="1" applyBorder="1" applyAlignment="1">
      <alignment vertical="center"/>
    </xf>
    <xf numFmtId="3" fontId="0" fillId="0" borderId="3" xfId="0" applyNumberFormat="1" applyFill="1" applyBorder="1" applyAlignment="1">
      <alignment vertical="center"/>
    </xf>
    <xf numFmtId="0" fontId="11" fillId="0" borderId="0" xfId="0" applyFont="1" applyAlignment="1">
      <alignment horizontal="center" vertical="center" readingOrder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76" fontId="12" fillId="0" borderId="1" xfId="1" applyNumberFormat="1" applyFont="1" applyBorder="1" applyAlignment="1">
      <alignment horizontal="center" vertical="center"/>
    </xf>
    <xf numFmtId="176" fontId="12" fillId="0" borderId="1" xfId="0" applyNumberFormat="1" applyFont="1" applyBorder="1" applyAlignment="1">
      <alignment horizontal="center" vertical="center"/>
    </xf>
    <xf numFmtId="179" fontId="12" fillId="0" borderId="1" xfId="0" applyNumberFormat="1" applyFont="1" applyBorder="1" applyAlignment="1">
      <alignment horizontal="center" vertical="center"/>
    </xf>
    <xf numFmtId="177" fontId="12" fillId="0" borderId="1" xfId="0" applyNumberFormat="1" applyFont="1" applyBorder="1" applyAlignment="1">
      <alignment horizontal="center" vertical="center"/>
    </xf>
    <xf numFmtId="176" fontId="12" fillId="0" borderId="1" xfId="0" applyNumberFormat="1" applyFont="1" applyBorder="1" applyAlignment="1">
      <alignment horizontal="center" vertical="center"/>
    </xf>
    <xf numFmtId="0" fontId="12" fillId="0" borderId="0" xfId="0" applyFont="1">
      <alignment vertical="center"/>
    </xf>
    <xf numFmtId="0" fontId="13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76" fontId="12" fillId="0" borderId="0" xfId="1" applyNumberFormat="1" applyFont="1" applyBorder="1" applyAlignment="1">
      <alignment horizontal="center" vertical="center"/>
    </xf>
    <xf numFmtId="176" fontId="12" fillId="0" borderId="0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>
      <alignment vertical="center"/>
    </xf>
    <xf numFmtId="176" fontId="12" fillId="0" borderId="0" xfId="0" applyNumberFormat="1" applyFont="1">
      <alignment vertical="center"/>
    </xf>
    <xf numFmtId="176" fontId="12" fillId="0" borderId="1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3" fillId="2" borderId="7" xfId="0" quotePrefix="1" applyFont="1" applyFill="1" applyBorder="1" applyAlignment="1">
      <alignment horizontal="center" vertical="center"/>
    </xf>
    <xf numFmtId="0" fontId="13" fillId="2" borderId="5" xfId="0" quotePrefix="1" applyFont="1" applyFill="1" applyBorder="1" applyAlignment="1">
      <alignment horizontal="center" vertical="center"/>
    </xf>
    <xf numFmtId="0" fontId="13" fillId="2" borderId="8" xfId="0" quotePrefix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2">
    <cellStyle name="백분율" xfId="1" builtinId="5"/>
    <cellStyle name="표준" xfId="0" builtinId="0"/>
  </cellStyles>
  <dxfs count="3">
    <dxf>
      <alignment horizontal="center" readingOrder="0"/>
    </dxf>
    <dxf>
      <numFmt numFmtId="178" formatCode="#,##0_ "/>
    </dxf>
    <dxf>
      <font>
        <b/>
        <i val="0"/>
        <color rgb="FF0070C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1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800" b="0" i="1">
                <a:latin typeface="궁서체" pitchFamily="17" charset="-127"/>
                <a:ea typeface="궁서체" pitchFamily="17" charset="-127"/>
              </a:defRPr>
            </a:pPr>
            <a:r>
              <a:rPr lang="en-US" sz="1800" b="0" i="1">
                <a:latin typeface="궁서체" pitchFamily="17" charset="-127"/>
                <a:ea typeface="궁서체" pitchFamily="17" charset="-127"/>
              </a:rPr>
              <a:t>3/4</a:t>
            </a:r>
            <a:r>
              <a:rPr lang="ko-KR" sz="1800" b="0" i="1">
                <a:latin typeface="궁서체" pitchFamily="17" charset="-127"/>
                <a:ea typeface="궁서체" pitchFamily="17" charset="-127"/>
              </a:rPr>
              <a:t>분기 초콜릿류 판매현황</a:t>
            </a:r>
          </a:p>
        </c:rich>
      </c:tx>
      <c:layout/>
      <c:overlay val="0"/>
      <c:spPr>
        <a:blipFill>
          <a:blip xmlns:r="http://schemas.openxmlformats.org/officeDocument/2006/relationships" r:embed="rId1"/>
          <a:tile tx="0" ty="0" sx="100000" sy="100000" flip="none" algn="tl"/>
        </a:blipFill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차트!$C$2</c:f>
              <c:strCache>
                <c:ptCount val="1"/>
                <c:pt idx="0">
                  <c:v>10월</c:v>
                </c:pt>
              </c:strCache>
            </c:strRef>
          </c:tx>
          <c:invertIfNegative val="0"/>
          <c:cat>
            <c:strRef>
              <c:f>차트!$A$3:$A$8</c:f>
              <c:strCache>
                <c:ptCount val="6"/>
                <c:pt idx="0">
                  <c:v>초코파이</c:v>
                </c:pt>
                <c:pt idx="1">
                  <c:v>초코마카롱</c:v>
                </c:pt>
                <c:pt idx="2">
                  <c:v>블랙</c:v>
                </c:pt>
                <c:pt idx="3">
                  <c:v>브라운타임</c:v>
                </c:pt>
                <c:pt idx="4">
                  <c:v>스윗타임</c:v>
                </c:pt>
                <c:pt idx="5">
                  <c:v>로이도</c:v>
                </c:pt>
              </c:strCache>
            </c:strRef>
          </c:cat>
          <c:val>
            <c:numRef>
              <c:f>차트!$C$3:$C$8</c:f>
              <c:numCache>
                <c:formatCode>#,##0_);[Red]\(#,##0\)</c:formatCode>
                <c:ptCount val="6"/>
                <c:pt idx="0">
                  <c:v>14361</c:v>
                </c:pt>
                <c:pt idx="1">
                  <c:v>16281</c:v>
                </c:pt>
                <c:pt idx="2">
                  <c:v>19746</c:v>
                </c:pt>
                <c:pt idx="3">
                  <c:v>7928</c:v>
                </c:pt>
                <c:pt idx="4">
                  <c:v>19173</c:v>
                </c:pt>
                <c:pt idx="5">
                  <c:v>12471</c:v>
                </c:pt>
              </c:numCache>
            </c:numRef>
          </c:val>
        </c:ser>
        <c:ser>
          <c:idx val="1"/>
          <c:order val="1"/>
          <c:tx>
            <c:strRef>
              <c:f>차트!$D$2</c:f>
              <c:strCache>
                <c:ptCount val="1"/>
                <c:pt idx="0">
                  <c:v>11월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차트!$A$3:$A$8</c:f>
              <c:strCache>
                <c:ptCount val="6"/>
                <c:pt idx="0">
                  <c:v>초코파이</c:v>
                </c:pt>
                <c:pt idx="1">
                  <c:v>초코마카롱</c:v>
                </c:pt>
                <c:pt idx="2">
                  <c:v>블랙</c:v>
                </c:pt>
                <c:pt idx="3">
                  <c:v>브라운타임</c:v>
                </c:pt>
                <c:pt idx="4">
                  <c:v>스윗타임</c:v>
                </c:pt>
                <c:pt idx="5">
                  <c:v>로이도</c:v>
                </c:pt>
              </c:strCache>
            </c:strRef>
          </c:cat>
          <c:val>
            <c:numRef>
              <c:f>차트!$D$3:$D$8</c:f>
              <c:numCache>
                <c:formatCode>#,##0_);[Red]\(#,##0\)</c:formatCode>
                <c:ptCount val="6"/>
                <c:pt idx="0">
                  <c:v>7397</c:v>
                </c:pt>
                <c:pt idx="1">
                  <c:v>11832</c:v>
                </c:pt>
                <c:pt idx="2">
                  <c:v>13270</c:v>
                </c:pt>
                <c:pt idx="3">
                  <c:v>10523</c:v>
                </c:pt>
                <c:pt idx="4">
                  <c:v>12850</c:v>
                </c:pt>
                <c:pt idx="5">
                  <c:v>10793</c:v>
                </c:pt>
              </c:numCache>
            </c:numRef>
          </c:val>
        </c:ser>
        <c:ser>
          <c:idx val="2"/>
          <c:order val="2"/>
          <c:tx>
            <c:strRef>
              <c:f>차트!$E$2</c:f>
              <c:strCache>
                <c:ptCount val="1"/>
                <c:pt idx="0">
                  <c:v>12월</c:v>
                </c:pt>
              </c:strCache>
            </c:strRef>
          </c:tx>
          <c:invertIfNegative val="0"/>
          <c:cat>
            <c:strRef>
              <c:f>차트!$A$3:$A$8</c:f>
              <c:strCache>
                <c:ptCount val="6"/>
                <c:pt idx="0">
                  <c:v>초코파이</c:v>
                </c:pt>
                <c:pt idx="1">
                  <c:v>초코마카롱</c:v>
                </c:pt>
                <c:pt idx="2">
                  <c:v>블랙</c:v>
                </c:pt>
                <c:pt idx="3">
                  <c:v>브라운타임</c:v>
                </c:pt>
                <c:pt idx="4">
                  <c:v>스윗타임</c:v>
                </c:pt>
                <c:pt idx="5">
                  <c:v>로이도</c:v>
                </c:pt>
              </c:strCache>
            </c:strRef>
          </c:cat>
          <c:val>
            <c:numRef>
              <c:f>차트!$E$3:$E$8</c:f>
              <c:numCache>
                <c:formatCode>#,##0_);[Red]\(#,##0\)</c:formatCode>
                <c:ptCount val="6"/>
                <c:pt idx="0">
                  <c:v>14660</c:v>
                </c:pt>
                <c:pt idx="1">
                  <c:v>9425</c:v>
                </c:pt>
                <c:pt idx="2">
                  <c:v>10826</c:v>
                </c:pt>
                <c:pt idx="3">
                  <c:v>8202</c:v>
                </c:pt>
                <c:pt idx="4">
                  <c:v>8220</c:v>
                </c:pt>
                <c:pt idx="5">
                  <c:v>14051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486720"/>
        <c:axId val="205055872"/>
      </c:barChart>
      <c:catAx>
        <c:axId val="203486720"/>
        <c:scaling>
          <c:orientation val="minMax"/>
        </c:scaling>
        <c:delete val="0"/>
        <c:axPos val="b"/>
        <c:majorTickMark val="out"/>
        <c:minorTickMark val="none"/>
        <c:tickLblPos val="nextTo"/>
        <c:crossAx val="205055872"/>
        <c:crosses val="autoZero"/>
        <c:auto val="1"/>
        <c:lblAlgn val="ctr"/>
        <c:lblOffset val="100"/>
        <c:noMultiLvlLbl val="0"/>
      </c:catAx>
      <c:valAx>
        <c:axId val="205055872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203486720"/>
        <c:crosses val="autoZero"/>
        <c:crossBetween val="between"/>
      </c:valAx>
      <c:spPr>
        <a:gradFill flip="none"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  <a:tileRect/>
        </a:gradFill>
      </c:spPr>
    </c:plotArea>
    <c:legend>
      <c:legendPos val="t"/>
      <c:layout/>
      <c:overlay val="0"/>
    </c:legend>
    <c:plotVisOnly val="1"/>
    <c:dispBlanksAs val="gap"/>
    <c:showDLblsOverMax val="0"/>
  </c:chart>
  <c:spPr>
    <a:ln w="25400" cmpd="sng">
      <a:solidFill>
        <a:schemeClr val="accent2"/>
      </a:solidFill>
      <a:prstDash val="sysDot"/>
    </a:ln>
  </c:spPr>
  <c:txPr>
    <a:bodyPr/>
    <a:lstStyle/>
    <a:p>
      <a:pPr>
        <a:defRPr sz="1100">
          <a:latin typeface="돋움체" pitchFamily="49" charset="-127"/>
          <a:ea typeface="돋움체" pitchFamily="49" charset="-127"/>
        </a:defRPr>
      </a:pPr>
      <a:endParaRPr lang="ko-KR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38100</xdr:rowOff>
    </xdr:from>
    <xdr:to>
      <xdr:col>7</xdr:col>
      <xdr:colOff>857250</xdr:colOff>
      <xdr:row>0</xdr:row>
      <xdr:rowOff>938100</xdr:rowOff>
    </xdr:to>
    <xdr:sp macro="" textlink="">
      <xdr:nvSpPr>
        <xdr:cNvPr id="2" name="빗면 1"/>
        <xdr:cNvSpPr/>
      </xdr:nvSpPr>
      <xdr:spPr>
        <a:xfrm>
          <a:off x="1400175" y="38100"/>
          <a:ext cx="6743700" cy="900000"/>
        </a:xfrm>
        <a:prstGeom prst="bevel">
          <a:avLst/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lang="en-US" altLang="ko-KR" sz="2400" i="1" u="none" baseline="0">
              <a:latin typeface="굴림체" panose="020B0609000101010101" pitchFamily="49" charset="-127"/>
              <a:ea typeface="굴림체" panose="020B0609000101010101" pitchFamily="49" charset="-127"/>
            </a:rPr>
            <a:t>3/4</a:t>
          </a:r>
          <a:r>
            <a:rPr lang="ko-KR" altLang="en-US" sz="2400" i="1" u="none" baseline="0">
              <a:latin typeface="굴림체" panose="020B0609000101010101" pitchFamily="49" charset="-127"/>
              <a:ea typeface="굴림체" panose="020B0609000101010101" pitchFamily="49" charset="-127"/>
            </a:rPr>
            <a:t>분기 초콜릿류 판매현황</a:t>
          </a:r>
          <a:endParaRPr lang="ko-KR" altLang="en-US" sz="2400" i="1" u="none">
            <a:latin typeface="굴림체" panose="020B0609000101010101" pitchFamily="49" charset="-127"/>
            <a:ea typeface="굴림체" panose="020B0609000101010101" pitchFamily="49" charset="-127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10</xdr:row>
      <xdr:rowOff>19049</xdr:rowOff>
    </xdr:from>
    <xdr:to>
      <xdr:col>7</xdr:col>
      <xdr:colOff>657224</xdr:colOff>
      <xdr:row>29</xdr:row>
      <xdr:rowOff>171450</xdr:rowOff>
    </xdr:to>
    <xdr:graphicFrame macro="">
      <xdr:nvGraphicFramePr>
        <xdr:cNvPr id="3" name="차트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오피스위즈,이혜정" refreshedDate="43110.059373148149" createdVersion="4" refreshedVersion="4" minRefreshableVersion="3" recordCount="10">
  <cacheSource type="worksheet">
    <worksheetSource ref="A2:G12" sheet="피벗테이블"/>
  </cacheSource>
  <cacheFields count="7">
    <cacheField name="상품명" numFmtId="0">
      <sharedItems count="10">
        <s v="초코파이"/>
        <s v="롱롱초코"/>
        <s v="초코마카롱"/>
        <s v="블랙"/>
        <s v="브라운타임"/>
        <s v="레드캣"/>
        <s v="스윗타임"/>
        <s v="코코마운틴"/>
        <s v="프리타임"/>
        <s v="로이도"/>
      </sharedItems>
    </cacheField>
    <cacheField name="구분" numFmtId="0">
      <sharedItems count="3">
        <s v="초코파이류"/>
        <s v="초코바"/>
        <s v="판 초콜릿"/>
      </sharedItems>
    </cacheField>
    <cacheField name="제조구분" numFmtId="0">
      <sharedItems/>
    </cacheField>
    <cacheField name="10월" numFmtId="176">
      <sharedItems containsSemiMixedTypes="0" containsString="0" containsNumber="1" containsInteger="1" minValue="7928" maxValue="19746"/>
    </cacheField>
    <cacheField name="11월" numFmtId="176">
      <sharedItems containsSemiMixedTypes="0" containsString="0" containsNumber="1" containsInteger="1" minValue="7397" maxValue="19438"/>
    </cacheField>
    <cacheField name="12월" numFmtId="176">
      <sharedItems containsSemiMixedTypes="0" containsString="0" containsNumber="1" containsInteger="1" minValue="8003" maxValue="18213"/>
    </cacheField>
    <cacheField name="합계" numFmtId="3">
      <sharedItems containsSemiMixedTypes="0" containsString="0" containsNumber="1" containsInteger="1" minValue="26653" maxValue="4427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">
  <r>
    <x v="0"/>
    <x v="0"/>
    <s v="국산"/>
    <n v="14361"/>
    <n v="7397"/>
    <n v="14660"/>
    <n v="36418"/>
  </r>
  <r>
    <x v="1"/>
    <x v="1"/>
    <s v="국산"/>
    <n v="12484"/>
    <n v="10015"/>
    <n v="14818"/>
    <n v="37317"/>
  </r>
  <r>
    <x v="2"/>
    <x v="0"/>
    <s v="국산"/>
    <n v="16281"/>
    <n v="11832"/>
    <n v="9425"/>
    <n v="37538"/>
  </r>
  <r>
    <x v="3"/>
    <x v="2"/>
    <s v="수입"/>
    <n v="19746"/>
    <n v="13270"/>
    <n v="10826"/>
    <n v="43842"/>
  </r>
  <r>
    <x v="4"/>
    <x v="0"/>
    <s v="국산"/>
    <n v="7928"/>
    <n v="10523"/>
    <n v="8202"/>
    <n v="26653"/>
  </r>
  <r>
    <x v="5"/>
    <x v="1"/>
    <s v="수입"/>
    <n v="10709"/>
    <n v="18453"/>
    <n v="12238"/>
    <n v="41400"/>
  </r>
  <r>
    <x v="6"/>
    <x v="2"/>
    <s v="수입"/>
    <n v="19173"/>
    <n v="12850"/>
    <n v="8220"/>
    <n v="40243"/>
  </r>
  <r>
    <x v="7"/>
    <x v="1"/>
    <s v="수입"/>
    <n v="15504"/>
    <n v="19438"/>
    <n v="8003"/>
    <n v="42945"/>
  </r>
  <r>
    <x v="8"/>
    <x v="1"/>
    <s v="국산"/>
    <n v="12461"/>
    <n v="13603"/>
    <n v="18213"/>
    <n v="44277"/>
  </r>
  <r>
    <x v="9"/>
    <x v="2"/>
    <s v="수입"/>
    <n v="12471"/>
    <n v="10793"/>
    <n v="14051"/>
    <n v="373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피벗 테이블3" cacheId="0" dataOnRows="1" applyNumberFormats="0" applyBorderFormats="0" applyFontFormats="0" applyPatternFormats="0" applyAlignmentFormats="0" applyWidthHeightFormats="1" dataCaption="값" missingCaption="***" updatedVersion="4" minRefreshableVersion="3" useAutoFormatting="1" colGrandTotals="0" itemPrintTitles="1" mergeItem="1" createdVersion="4" indent="0" compact="0" compactData="0" multipleFieldFilters="0">
  <location ref="A3:E14" firstHeaderRow="1" firstDataRow="2" firstDataCol="2"/>
  <pivotFields count="7">
    <pivotField axis="axisRow" compact="0" outline="0" showAll="0">
      <items count="11">
        <item x="5"/>
        <item x="9"/>
        <item h="1" x="1"/>
        <item x="4"/>
        <item h="1" x="3"/>
        <item h="1" x="6"/>
        <item h="1" x="2"/>
        <item h="1" x="0"/>
        <item x="7"/>
        <item h="1" x="8"/>
        <item t="default"/>
      </items>
    </pivotField>
    <pivotField axis="axisCol" compact="0" outline="0" showAll="0">
      <items count="4">
        <item x="1"/>
        <item x="0"/>
        <item x="2"/>
        <item t="default"/>
      </items>
    </pivotField>
    <pivotField compact="0" outline="0" showAll="0"/>
    <pivotField compact="0" numFmtId="176" outline="0" showAll="0"/>
    <pivotField dataField="1" compact="0" numFmtId="176" outline="0" showAll="0"/>
    <pivotField dataField="1" compact="0" numFmtId="176" outline="0" showAll="0"/>
    <pivotField compact="0" numFmtId="3" outline="0" showAll="0"/>
  </pivotFields>
  <rowFields count="2">
    <field x="0"/>
    <field x="-2"/>
  </rowFields>
  <rowItems count="10">
    <i>
      <x/>
      <x/>
    </i>
    <i r="1" i="1">
      <x v="1"/>
    </i>
    <i>
      <x v="1"/>
      <x/>
    </i>
    <i r="1" i="1">
      <x v="1"/>
    </i>
    <i>
      <x v="3"/>
      <x/>
    </i>
    <i r="1" i="1">
      <x v="1"/>
    </i>
    <i>
      <x v="8"/>
      <x/>
    </i>
    <i r="1" i="1">
      <x v="1"/>
    </i>
    <i t="grand">
      <x/>
    </i>
    <i t="grand" i="1">
      <x/>
    </i>
  </rowItems>
  <colFields count="1">
    <field x="1"/>
  </colFields>
  <colItems count="3">
    <i>
      <x/>
    </i>
    <i>
      <x v="1"/>
    </i>
    <i>
      <x v="2"/>
    </i>
  </colItems>
  <dataFields count="2">
    <dataField name="평균 : 11월" fld="4" subtotal="average" baseField="0" baseItem="0"/>
    <dataField name="평균 : 12월" fld="5" subtotal="average" baseField="0" baseItem="0"/>
  </dataFields>
  <formats count="2">
    <format dxfId="1">
      <pivotArea outline="0" collapsedLevelsAreSubtotals="1" fieldPosition="0"/>
    </format>
    <format dxfId="0">
      <pivotArea outline="0" collapsedLevelsAreSubtotals="1" fieldPosition="0"/>
    </format>
  </formats>
  <pivotTableStyleInfo name="PivotStyleDark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J16" sqref="J16"/>
    </sheetView>
  </sheetViews>
  <sheetFormatPr defaultColWidth="9" defaultRowHeight="15" customHeight="1" x14ac:dyDescent="0.3"/>
  <cols>
    <col min="1" max="1" width="14.5" style="29" customWidth="1"/>
    <col min="2" max="2" width="15" style="29" customWidth="1"/>
    <col min="3" max="3" width="12.375" style="29" customWidth="1"/>
    <col min="4" max="9" width="11.875" style="29" customWidth="1"/>
    <col min="10" max="16384" width="9" style="29"/>
  </cols>
  <sheetData>
    <row r="1" spans="1:9" ht="80.099999999999994" customHeight="1" x14ac:dyDescent="0.3">
      <c r="A1" s="28"/>
      <c r="B1" s="28"/>
      <c r="C1" s="28"/>
      <c r="D1" s="28"/>
      <c r="E1" s="28"/>
      <c r="F1" s="28"/>
      <c r="G1" s="28"/>
      <c r="H1" s="28"/>
      <c r="I1" s="28"/>
    </row>
    <row r="2" spans="1:9" ht="18" customHeight="1" x14ac:dyDescent="0.3">
      <c r="A2" s="30" t="s">
        <v>16</v>
      </c>
      <c r="B2" s="30" t="s">
        <v>17</v>
      </c>
      <c r="C2" s="30" t="s">
        <v>18</v>
      </c>
      <c r="D2" s="30" t="s">
        <v>19</v>
      </c>
      <c r="E2" s="30" t="s">
        <v>14</v>
      </c>
      <c r="F2" s="30" t="s">
        <v>15</v>
      </c>
      <c r="G2" s="30" t="s">
        <v>20</v>
      </c>
      <c r="H2" s="30" t="s">
        <v>0</v>
      </c>
      <c r="I2" s="30" t="s">
        <v>1</v>
      </c>
    </row>
    <row r="3" spans="1:9" ht="18" customHeight="1" x14ac:dyDescent="0.3">
      <c r="A3" s="31" t="s">
        <v>21</v>
      </c>
      <c r="B3" s="31" t="s">
        <v>22</v>
      </c>
      <c r="C3" s="31" t="s">
        <v>23</v>
      </c>
      <c r="D3" s="32">
        <v>14361</v>
      </c>
      <c r="E3" s="33">
        <v>7397</v>
      </c>
      <c r="F3" s="33">
        <v>14660</v>
      </c>
      <c r="G3" s="34">
        <v>36418</v>
      </c>
      <c r="H3" s="35">
        <f t="shared" ref="H3:H12" si="0">RANK(G3,$G$3:$G$12)</f>
        <v>9</v>
      </c>
      <c r="I3" s="33" t="str">
        <f>IF(F3&lt;=10000,"판매감소","")</f>
        <v/>
      </c>
    </row>
    <row r="4" spans="1:9" ht="18" customHeight="1" x14ac:dyDescent="0.3">
      <c r="A4" s="31" t="s">
        <v>24</v>
      </c>
      <c r="B4" s="31" t="s">
        <v>25</v>
      </c>
      <c r="C4" s="31" t="s">
        <v>23</v>
      </c>
      <c r="D4" s="32">
        <v>12484</v>
      </c>
      <c r="E4" s="33">
        <v>10015</v>
      </c>
      <c r="F4" s="33">
        <v>14818</v>
      </c>
      <c r="G4" s="34">
        <v>37317</v>
      </c>
      <c r="H4" s="35">
        <f t="shared" si="0"/>
        <v>7</v>
      </c>
      <c r="I4" s="36" t="str">
        <f t="shared" ref="I4:I12" si="1">IF(F4&lt;=10000,"판매감소","")</f>
        <v/>
      </c>
    </row>
    <row r="5" spans="1:9" ht="18" customHeight="1" x14ac:dyDescent="0.3">
      <c r="A5" s="31" t="s">
        <v>26</v>
      </c>
      <c r="B5" s="31" t="s">
        <v>22</v>
      </c>
      <c r="C5" s="31" t="s">
        <v>23</v>
      </c>
      <c r="D5" s="32">
        <v>16281</v>
      </c>
      <c r="E5" s="33">
        <v>11832</v>
      </c>
      <c r="F5" s="33">
        <v>9425</v>
      </c>
      <c r="G5" s="34">
        <v>37538</v>
      </c>
      <c r="H5" s="35">
        <f t="shared" si="0"/>
        <v>6</v>
      </c>
      <c r="I5" s="36" t="str">
        <f t="shared" si="1"/>
        <v>판매감소</v>
      </c>
    </row>
    <row r="6" spans="1:9" ht="18" customHeight="1" x14ac:dyDescent="0.3">
      <c r="A6" s="31" t="s">
        <v>27</v>
      </c>
      <c r="B6" s="31" t="s">
        <v>28</v>
      </c>
      <c r="C6" s="31" t="s">
        <v>29</v>
      </c>
      <c r="D6" s="32">
        <v>19746</v>
      </c>
      <c r="E6" s="33">
        <v>13270</v>
      </c>
      <c r="F6" s="33">
        <v>10826</v>
      </c>
      <c r="G6" s="34">
        <v>43842</v>
      </c>
      <c r="H6" s="35">
        <f t="shared" si="0"/>
        <v>2</v>
      </c>
      <c r="I6" s="36" t="str">
        <f t="shared" si="1"/>
        <v/>
      </c>
    </row>
    <row r="7" spans="1:9" ht="18" customHeight="1" x14ac:dyDescent="0.3">
      <c r="A7" s="31" t="s">
        <v>30</v>
      </c>
      <c r="B7" s="31" t="s">
        <v>22</v>
      </c>
      <c r="C7" s="31" t="s">
        <v>23</v>
      </c>
      <c r="D7" s="32">
        <v>7928</v>
      </c>
      <c r="E7" s="33">
        <v>10523</v>
      </c>
      <c r="F7" s="33">
        <v>8202</v>
      </c>
      <c r="G7" s="34">
        <v>26653</v>
      </c>
      <c r="H7" s="35">
        <f t="shared" si="0"/>
        <v>10</v>
      </c>
      <c r="I7" s="36" t="str">
        <f t="shared" si="1"/>
        <v>판매감소</v>
      </c>
    </row>
    <row r="8" spans="1:9" ht="18" customHeight="1" x14ac:dyDescent="0.3">
      <c r="A8" s="31" t="s">
        <v>31</v>
      </c>
      <c r="B8" s="31" t="s">
        <v>25</v>
      </c>
      <c r="C8" s="31" t="s">
        <v>29</v>
      </c>
      <c r="D8" s="32">
        <v>10709</v>
      </c>
      <c r="E8" s="33">
        <v>18453</v>
      </c>
      <c r="F8" s="33">
        <v>12238</v>
      </c>
      <c r="G8" s="34">
        <v>41400</v>
      </c>
      <c r="H8" s="35">
        <f t="shared" si="0"/>
        <v>4</v>
      </c>
      <c r="I8" s="36" t="str">
        <f t="shared" si="1"/>
        <v/>
      </c>
    </row>
    <row r="9" spans="1:9" ht="18" customHeight="1" x14ac:dyDescent="0.3">
      <c r="A9" s="31" t="s">
        <v>32</v>
      </c>
      <c r="B9" s="31" t="s">
        <v>28</v>
      </c>
      <c r="C9" s="31" t="s">
        <v>29</v>
      </c>
      <c r="D9" s="32">
        <v>19173</v>
      </c>
      <c r="E9" s="33">
        <v>12850</v>
      </c>
      <c r="F9" s="33">
        <v>8220</v>
      </c>
      <c r="G9" s="34">
        <v>40243</v>
      </c>
      <c r="H9" s="35">
        <f t="shared" si="0"/>
        <v>5</v>
      </c>
      <c r="I9" s="36" t="str">
        <f t="shared" si="1"/>
        <v>판매감소</v>
      </c>
    </row>
    <row r="10" spans="1:9" ht="18" customHeight="1" x14ac:dyDescent="0.3">
      <c r="A10" s="31" t="s">
        <v>33</v>
      </c>
      <c r="B10" s="31" t="s">
        <v>25</v>
      </c>
      <c r="C10" s="31" t="s">
        <v>29</v>
      </c>
      <c r="D10" s="32">
        <v>15504</v>
      </c>
      <c r="E10" s="33">
        <v>19438</v>
      </c>
      <c r="F10" s="33">
        <v>8003</v>
      </c>
      <c r="G10" s="34">
        <v>42945</v>
      </c>
      <c r="H10" s="35">
        <f t="shared" si="0"/>
        <v>3</v>
      </c>
      <c r="I10" s="36" t="str">
        <f t="shared" si="1"/>
        <v>판매감소</v>
      </c>
    </row>
    <row r="11" spans="1:9" ht="18" customHeight="1" x14ac:dyDescent="0.3">
      <c r="A11" s="31" t="s">
        <v>34</v>
      </c>
      <c r="B11" s="31" t="s">
        <v>25</v>
      </c>
      <c r="C11" s="31" t="s">
        <v>23</v>
      </c>
      <c r="D11" s="32">
        <v>12461</v>
      </c>
      <c r="E11" s="33">
        <v>13603</v>
      </c>
      <c r="F11" s="33">
        <v>18213</v>
      </c>
      <c r="G11" s="34">
        <v>44277</v>
      </c>
      <c r="H11" s="35">
        <f t="shared" si="0"/>
        <v>1</v>
      </c>
      <c r="I11" s="36" t="str">
        <f t="shared" si="1"/>
        <v/>
      </c>
    </row>
    <row r="12" spans="1:9" ht="18" customHeight="1" x14ac:dyDescent="0.3">
      <c r="A12" s="31" t="s">
        <v>35</v>
      </c>
      <c r="B12" s="31" t="s">
        <v>28</v>
      </c>
      <c r="C12" s="31" t="s">
        <v>29</v>
      </c>
      <c r="D12" s="32">
        <v>12471</v>
      </c>
      <c r="E12" s="33">
        <v>10793</v>
      </c>
      <c r="F12" s="33">
        <v>14051</v>
      </c>
      <c r="G12" s="34">
        <v>37315</v>
      </c>
      <c r="H12" s="35">
        <f t="shared" si="0"/>
        <v>8</v>
      </c>
      <c r="I12" s="36" t="str">
        <f t="shared" si="1"/>
        <v/>
      </c>
    </row>
    <row r="13" spans="1:9" ht="18" customHeight="1" x14ac:dyDescent="0.3">
      <c r="A13" s="49" t="s">
        <v>36</v>
      </c>
      <c r="B13" s="50"/>
      <c r="C13" s="50"/>
      <c r="D13" s="51"/>
      <c r="E13" s="47">
        <f>MAX(G3:G12)-MIN(G3:G12)</f>
        <v>17624</v>
      </c>
      <c r="F13" s="47"/>
      <c r="G13" s="47"/>
      <c r="H13" s="48"/>
      <c r="I13" s="48"/>
    </row>
    <row r="14" spans="1:9" ht="18" customHeight="1" x14ac:dyDescent="0.3">
      <c r="A14" s="49" t="s">
        <v>74</v>
      </c>
      <c r="B14" s="50"/>
      <c r="C14" s="50"/>
      <c r="D14" s="51"/>
      <c r="E14" s="47">
        <f>DAVERAGE(A2:I12,F2,B2:B3)</f>
        <v>10762.333333333334</v>
      </c>
      <c r="F14" s="47"/>
      <c r="G14" s="47"/>
      <c r="H14" s="48"/>
      <c r="I14" s="48"/>
    </row>
    <row r="15" spans="1:9" ht="18" customHeight="1" x14ac:dyDescent="0.3">
      <c r="A15" s="49" t="s">
        <v>70</v>
      </c>
      <c r="B15" s="50"/>
      <c r="C15" s="50"/>
      <c r="D15" s="51"/>
      <c r="E15" s="47">
        <f>LARGE(E3:E12,2)</f>
        <v>18453</v>
      </c>
      <c r="F15" s="47"/>
      <c r="G15" s="47"/>
      <c r="H15" s="48"/>
      <c r="I15" s="48"/>
    </row>
    <row r="16" spans="1:9" ht="15" customHeight="1" x14ac:dyDescent="0.3">
      <c r="C16" s="29" t="s">
        <v>37</v>
      </c>
    </row>
  </sheetData>
  <mergeCells count="7">
    <mergeCell ref="E13:G13"/>
    <mergeCell ref="H13:I15"/>
    <mergeCell ref="E15:G15"/>
    <mergeCell ref="E14:G14"/>
    <mergeCell ref="A13:D13"/>
    <mergeCell ref="A15:D15"/>
    <mergeCell ref="A14:D14"/>
  </mergeCells>
  <phoneticPr fontId="1" type="noConversion"/>
  <conditionalFormatting sqref="A3:I12">
    <cfRule type="expression" dxfId="2" priority="1">
      <formula>$B3="초코바"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0"/>
  <sheetViews>
    <sheetView workbookViewId="0">
      <selection activeCell="H21" sqref="H21"/>
    </sheetView>
  </sheetViews>
  <sheetFormatPr defaultColWidth="9" defaultRowHeight="15" customHeight="1" outlineLevelRow="3" outlineLevelCol="1" x14ac:dyDescent="0.3"/>
  <cols>
    <col min="1" max="1" width="17.625" style="37" customWidth="1"/>
    <col min="2" max="2" width="18.125" style="37" customWidth="1"/>
    <col min="3" max="3" width="12.375" style="37" customWidth="1"/>
    <col min="4" max="6" width="11.875" style="37" customWidth="1" outlineLevel="1"/>
    <col min="7" max="7" width="11.875" style="37" customWidth="1"/>
    <col min="8" max="16384" width="9" style="37"/>
  </cols>
  <sheetData>
    <row r="2" spans="1:7" ht="15" customHeight="1" x14ac:dyDescent="0.3">
      <c r="A2" s="30" t="s">
        <v>16</v>
      </c>
      <c r="B2" s="30" t="s">
        <v>17</v>
      </c>
      <c r="C2" s="30" t="s">
        <v>18</v>
      </c>
      <c r="D2" s="30" t="s">
        <v>19</v>
      </c>
      <c r="E2" s="30" t="s">
        <v>14</v>
      </c>
      <c r="F2" s="30" t="s">
        <v>15</v>
      </c>
      <c r="G2" s="30" t="s">
        <v>20</v>
      </c>
    </row>
    <row r="3" spans="1:7" ht="15" customHeight="1" outlineLevel="3" x14ac:dyDescent="0.3">
      <c r="A3" s="31" t="s">
        <v>24</v>
      </c>
      <c r="B3" s="31" t="s">
        <v>25</v>
      </c>
      <c r="C3" s="31" t="s">
        <v>23</v>
      </c>
      <c r="D3" s="32">
        <v>12484</v>
      </c>
      <c r="E3" s="33">
        <v>10015</v>
      </c>
      <c r="F3" s="33">
        <v>14818</v>
      </c>
      <c r="G3" s="33">
        <v>37317</v>
      </c>
    </row>
    <row r="4" spans="1:7" ht="15" customHeight="1" outlineLevel="3" x14ac:dyDescent="0.3">
      <c r="A4" s="31" t="s">
        <v>31</v>
      </c>
      <c r="B4" s="31" t="s">
        <v>25</v>
      </c>
      <c r="C4" s="31" t="s">
        <v>29</v>
      </c>
      <c r="D4" s="32">
        <v>10709</v>
      </c>
      <c r="E4" s="33">
        <v>18453</v>
      </c>
      <c r="F4" s="33">
        <v>12238</v>
      </c>
      <c r="G4" s="33">
        <v>41400</v>
      </c>
    </row>
    <row r="5" spans="1:7" ht="15" customHeight="1" outlineLevel="3" x14ac:dyDescent="0.3">
      <c r="A5" s="31" t="s">
        <v>33</v>
      </c>
      <c r="B5" s="31" t="s">
        <v>25</v>
      </c>
      <c r="C5" s="31" t="s">
        <v>29</v>
      </c>
      <c r="D5" s="32">
        <v>15504</v>
      </c>
      <c r="E5" s="33">
        <v>19438</v>
      </c>
      <c r="F5" s="33">
        <v>8003</v>
      </c>
      <c r="G5" s="33">
        <v>42945</v>
      </c>
    </row>
    <row r="6" spans="1:7" ht="15" customHeight="1" outlineLevel="3" x14ac:dyDescent="0.3">
      <c r="A6" s="31" t="s">
        <v>34</v>
      </c>
      <c r="B6" s="31" t="s">
        <v>25</v>
      </c>
      <c r="C6" s="31" t="s">
        <v>23</v>
      </c>
      <c r="D6" s="32">
        <v>12461</v>
      </c>
      <c r="E6" s="33">
        <v>13603</v>
      </c>
      <c r="F6" s="33">
        <v>18213</v>
      </c>
      <c r="G6" s="33">
        <v>44277</v>
      </c>
    </row>
    <row r="7" spans="1:7" ht="15" customHeight="1" outlineLevel="2" x14ac:dyDescent="0.3">
      <c r="A7" s="31">
        <f>SUBTOTAL(3,A3:A6)</f>
        <v>4</v>
      </c>
      <c r="B7" s="38" t="s">
        <v>42</v>
      </c>
      <c r="C7" s="31"/>
      <c r="D7" s="32"/>
      <c r="E7" s="33"/>
      <c r="F7" s="33"/>
      <c r="G7" s="33"/>
    </row>
    <row r="8" spans="1:7" ht="15" customHeight="1" outlineLevel="1" x14ac:dyDescent="0.3">
      <c r="A8" s="31"/>
      <c r="B8" s="38" t="s">
        <v>39</v>
      </c>
      <c r="C8" s="31"/>
      <c r="D8" s="32">
        <f>SUBTOTAL(1,D3:D6)</f>
        <v>12789.5</v>
      </c>
      <c r="E8" s="33">
        <f>SUBTOTAL(1,E3:E6)</f>
        <v>15377.25</v>
      </c>
      <c r="F8" s="33">
        <f>SUBTOTAL(1,F3:F6)</f>
        <v>13318</v>
      </c>
      <c r="G8" s="33"/>
    </row>
    <row r="9" spans="1:7" ht="15" customHeight="1" outlineLevel="3" x14ac:dyDescent="0.3">
      <c r="A9" s="31" t="s">
        <v>21</v>
      </c>
      <c r="B9" s="31" t="s">
        <v>22</v>
      </c>
      <c r="C9" s="31" t="s">
        <v>23</v>
      </c>
      <c r="D9" s="32">
        <v>14361</v>
      </c>
      <c r="E9" s="33">
        <v>7397</v>
      </c>
      <c r="F9" s="33">
        <v>14660</v>
      </c>
      <c r="G9" s="33">
        <v>36418</v>
      </c>
    </row>
    <row r="10" spans="1:7" ht="15" customHeight="1" outlineLevel="3" x14ac:dyDescent="0.3">
      <c r="A10" s="31" t="s">
        <v>26</v>
      </c>
      <c r="B10" s="31" t="s">
        <v>22</v>
      </c>
      <c r="C10" s="31" t="s">
        <v>23</v>
      </c>
      <c r="D10" s="32">
        <v>16281</v>
      </c>
      <c r="E10" s="33">
        <v>11832</v>
      </c>
      <c r="F10" s="33">
        <v>9425</v>
      </c>
      <c r="G10" s="33">
        <v>37538</v>
      </c>
    </row>
    <row r="11" spans="1:7" ht="15" customHeight="1" outlineLevel="3" x14ac:dyDescent="0.3">
      <c r="A11" s="31" t="s">
        <v>30</v>
      </c>
      <c r="B11" s="31" t="s">
        <v>22</v>
      </c>
      <c r="C11" s="31" t="s">
        <v>23</v>
      </c>
      <c r="D11" s="32">
        <v>7928</v>
      </c>
      <c r="E11" s="33">
        <v>10523</v>
      </c>
      <c r="F11" s="33">
        <v>8202</v>
      </c>
      <c r="G11" s="33">
        <v>26653</v>
      </c>
    </row>
    <row r="12" spans="1:7" ht="15" customHeight="1" outlineLevel="2" x14ac:dyDescent="0.3">
      <c r="A12" s="31">
        <f>SUBTOTAL(3,A9:A11)</f>
        <v>3</v>
      </c>
      <c r="B12" s="38" t="s">
        <v>43</v>
      </c>
      <c r="C12" s="31"/>
      <c r="D12" s="32"/>
      <c r="E12" s="33"/>
      <c r="F12" s="33"/>
      <c r="G12" s="33"/>
    </row>
    <row r="13" spans="1:7" ht="15" customHeight="1" outlineLevel="1" x14ac:dyDescent="0.3">
      <c r="A13" s="31"/>
      <c r="B13" s="38" t="s">
        <v>40</v>
      </c>
      <c r="C13" s="31"/>
      <c r="D13" s="32">
        <f>SUBTOTAL(1,D9:D11)</f>
        <v>12856.666666666666</v>
      </c>
      <c r="E13" s="33">
        <f>SUBTOTAL(1,E9:E11)</f>
        <v>9917.3333333333339</v>
      </c>
      <c r="F13" s="33">
        <f>SUBTOTAL(1,F9:F11)</f>
        <v>10762.333333333334</v>
      </c>
      <c r="G13" s="33"/>
    </row>
    <row r="14" spans="1:7" ht="15" customHeight="1" outlineLevel="3" x14ac:dyDescent="0.3">
      <c r="A14" s="31" t="s">
        <v>27</v>
      </c>
      <c r="B14" s="31" t="s">
        <v>28</v>
      </c>
      <c r="C14" s="31" t="s">
        <v>29</v>
      </c>
      <c r="D14" s="32">
        <v>19746</v>
      </c>
      <c r="E14" s="33">
        <v>13270</v>
      </c>
      <c r="F14" s="33">
        <v>10826</v>
      </c>
      <c r="G14" s="33">
        <v>43842</v>
      </c>
    </row>
    <row r="15" spans="1:7" ht="15" customHeight="1" outlineLevel="3" x14ac:dyDescent="0.3">
      <c r="A15" s="31" t="s">
        <v>32</v>
      </c>
      <c r="B15" s="31" t="s">
        <v>28</v>
      </c>
      <c r="C15" s="31" t="s">
        <v>29</v>
      </c>
      <c r="D15" s="32">
        <v>19173</v>
      </c>
      <c r="E15" s="33">
        <v>12850</v>
      </c>
      <c r="F15" s="33">
        <v>8220</v>
      </c>
      <c r="G15" s="33">
        <v>40243</v>
      </c>
    </row>
    <row r="16" spans="1:7" ht="15" customHeight="1" outlineLevel="3" x14ac:dyDescent="0.3">
      <c r="A16" s="31" t="s">
        <v>35</v>
      </c>
      <c r="B16" s="31" t="s">
        <v>28</v>
      </c>
      <c r="C16" s="31" t="s">
        <v>29</v>
      </c>
      <c r="D16" s="32">
        <v>12471</v>
      </c>
      <c r="E16" s="33">
        <v>10793</v>
      </c>
      <c r="F16" s="33">
        <v>14051</v>
      </c>
      <c r="G16" s="33">
        <v>37315</v>
      </c>
    </row>
    <row r="17" spans="1:7" ht="15" customHeight="1" outlineLevel="2" x14ac:dyDescent="0.3">
      <c r="A17" s="39">
        <f>SUBTOTAL(3,A14:A16)</f>
        <v>3</v>
      </c>
      <c r="B17" s="40" t="s">
        <v>44</v>
      </c>
      <c r="C17" s="39"/>
      <c r="D17" s="41"/>
      <c r="E17" s="42"/>
      <c r="F17" s="42"/>
      <c r="G17" s="42"/>
    </row>
    <row r="18" spans="1:7" ht="15" customHeight="1" outlineLevel="1" x14ac:dyDescent="0.3">
      <c r="A18" s="39"/>
      <c r="B18" s="40" t="s">
        <v>41</v>
      </c>
      <c r="C18" s="39"/>
      <c r="D18" s="41">
        <f>SUBTOTAL(1,D14:D16)</f>
        <v>17130</v>
      </c>
      <c r="E18" s="42">
        <f>SUBTOTAL(1,E14:E16)</f>
        <v>12304.333333333334</v>
      </c>
      <c r="F18" s="42">
        <f>SUBTOTAL(1,F14:F16)</f>
        <v>11032.333333333334</v>
      </c>
      <c r="G18" s="42"/>
    </row>
    <row r="19" spans="1:7" ht="15" customHeight="1" x14ac:dyDescent="0.3">
      <c r="A19" s="39">
        <f>SUBTOTAL(3,A3:A16)</f>
        <v>10</v>
      </c>
      <c r="B19" s="40" t="s">
        <v>4</v>
      </c>
      <c r="C19" s="39"/>
      <c r="D19" s="41"/>
      <c r="E19" s="42"/>
      <c r="F19" s="42"/>
      <c r="G19" s="42"/>
    </row>
    <row r="20" spans="1:7" ht="15" customHeight="1" x14ac:dyDescent="0.3">
      <c r="A20" s="39"/>
      <c r="B20" s="40" t="s">
        <v>3</v>
      </c>
      <c r="C20" s="39"/>
      <c r="D20" s="41">
        <f>SUBTOTAL(1,D3:D16)</f>
        <v>14111.8</v>
      </c>
      <c r="E20" s="42">
        <f>SUBTOTAL(1,E3:E16)</f>
        <v>12817.4</v>
      </c>
      <c r="F20" s="42">
        <f>SUBTOTAL(1,F3:F16)</f>
        <v>11865.6</v>
      </c>
      <c r="G20" s="42"/>
    </row>
  </sheetData>
  <sortState ref="A3:G12">
    <sortCondition ref="B7"/>
  </sortState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workbookViewId="0">
      <selection activeCell="E24" sqref="E24"/>
    </sheetView>
  </sheetViews>
  <sheetFormatPr defaultColWidth="9" defaultRowHeight="15" customHeight="1" x14ac:dyDescent="0.3"/>
  <cols>
    <col min="1" max="1" width="17.625" style="37" customWidth="1"/>
    <col min="2" max="2" width="18.125" style="37" customWidth="1"/>
    <col min="3" max="3" width="12.375" style="37" customWidth="1"/>
    <col min="4" max="7" width="11.875" style="37" customWidth="1"/>
    <col min="8" max="16384" width="9" style="37"/>
  </cols>
  <sheetData>
    <row r="2" spans="1:7" ht="15" customHeight="1" x14ac:dyDescent="0.3">
      <c r="A2" s="30" t="s">
        <v>16</v>
      </c>
      <c r="B2" s="30" t="s">
        <v>17</v>
      </c>
      <c r="C2" s="30" t="s">
        <v>18</v>
      </c>
      <c r="D2" s="30" t="s">
        <v>19</v>
      </c>
      <c r="E2" s="30" t="s">
        <v>14</v>
      </c>
      <c r="F2" s="30" t="s">
        <v>15</v>
      </c>
      <c r="G2" s="30" t="s">
        <v>20</v>
      </c>
    </row>
    <row r="3" spans="1:7" ht="15" customHeight="1" x14ac:dyDescent="0.3">
      <c r="A3" s="31" t="s">
        <v>21</v>
      </c>
      <c r="B3" s="31" t="s">
        <v>22</v>
      </c>
      <c r="C3" s="31" t="s">
        <v>23</v>
      </c>
      <c r="D3" s="32">
        <v>14361</v>
      </c>
      <c r="E3" s="33">
        <v>7397</v>
      </c>
      <c r="F3" s="33">
        <v>14660</v>
      </c>
      <c r="G3" s="43">
        <v>36418</v>
      </c>
    </row>
    <row r="4" spans="1:7" ht="15" customHeight="1" x14ac:dyDescent="0.3">
      <c r="A4" s="31" t="s">
        <v>24</v>
      </c>
      <c r="B4" s="31" t="s">
        <v>25</v>
      </c>
      <c r="C4" s="31" t="s">
        <v>23</v>
      </c>
      <c r="D4" s="32">
        <v>12484</v>
      </c>
      <c r="E4" s="33">
        <v>10015</v>
      </c>
      <c r="F4" s="33">
        <v>14818</v>
      </c>
      <c r="G4" s="43">
        <v>37317</v>
      </c>
    </row>
    <row r="5" spans="1:7" ht="15" customHeight="1" x14ac:dyDescent="0.3">
      <c r="A5" s="31" t="s">
        <v>26</v>
      </c>
      <c r="B5" s="31" t="s">
        <v>22</v>
      </c>
      <c r="C5" s="31" t="s">
        <v>23</v>
      </c>
      <c r="D5" s="32">
        <v>16281</v>
      </c>
      <c r="E5" s="33">
        <v>11832</v>
      </c>
      <c r="F5" s="33">
        <v>9425</v>
      </c>
      <c r="G5" s="43">
        <v>37538</v>
      </c>
    </row>
    <row r="6" spans="1:7" ht="15" customHeight="1" x14ac:dyDescent="0.3">
      <c r="A6" s="31" t="s">
        <v>27</v>
      </c>
      <c r="B6" s="31" t="s">
        <v>28</v>
      </c>
      <c r="C6" s="31" t="s">
        <v>29</v>
      </c>
      <c r="D6" s="32">
        <v>19746</v>
      </c>
      <c r="E6" s="33">
        <v>13270</v>
      </c>
      <c r="F6" s="33">
        <v>10826</v>
      </c>
      <c r="G6" s="43">
        <v>43842</v>
      </c>
    </row>
    <row r="7" spans="1:7" ht="15" customHeight="1" x14ac:dyDescent="0.3">
      <c r="A7" s="31" t="s">
        <v>30</v>
      </c>
      <c r="B7" s="31" t="s">
        <v>22</v>
      </c>
      <c r="C7" s="31" t="s">
        <v>23</v>
      </c>
      <c r="D7" s="32">
        <v>7928</v>
      </c>
      <c r="E7" s="33">
        <v>10523</v>
      </c>
      <c r="F7" s="33">
        <v>8202</v>
      </c>
      <c r="G7" s="43">
        <v>26653</v>
      </c>
    </row>
    <row r="8" spans="1:7" ht="15" customHeight="1" x14ac:dyDescent="0.3">
      <c r="A8" s="31" t="s">
        <v>31</v>
      </c>
      <c r="B8" s="31" t="s">
        <v>25</v>
      </c>
      <c r="C8" s="31" t="s">
        <v>29</v>
      </c>
      <c r="D8" s="32">
        <v>10709</v>
      </c>
      <c r="E8" s="33">
        <v>18453</v>
      </c>
      <c r="F8" s="33">
        <v>12238</v>
      </c>
      <c r="G8" s="43">
        <v>41400</v>
      </c>
    </row>
    <row r="9" spans="1:7" ht="15" customHeight="1" x14ac:dyDescent="0.3">
      <c r="A9" s="31" t="s">
        <v>32</v>
      </c>
      <c r="B9" s="31" t="s">
        <v>28</v>
      </c>
      <c r="C9" s="31" t="s">
        <v>29</v>
      </c>
      <c r="D9" s="32">
        <v>19173</v>
      </c>
      <c r="E9" s="33">
        <v>12850</v>
      </c>
      <c r="F9" s="33">
        <v>8220</v>
      </c>
      <c r="G9" s="43">
        <v>40243</v>
      </c>
    </row>
    <row r="10" spans="1:7" ht="15" customHeight="1" x14ac:dyDescent="0.3">
      <c r="A10" s="31" t="s">
        <v>33</v>
      </c>
      <c r="B10" s="31" t="s">
        <v>25</v>
      </c>
      <c r="C10" s="31" t="s">
        <v>29</v>
      </c>
      <c r="D10" s="32">
        <v>15504</v>
      </c>
      <c r="E10" s="33">
        <v>19438</v>
      </c>
      <c r="F10" s="33">
        <v>8003</v>
      </c>
      <c r="G10" s="43">
        <v>42945</v>
      </c>
    </row>
    <row r="11" spans="1:7" ht="15" customHeight="1" x14ac:dyDescent="0.3">
      <c r="A11" s="31" t="s">
        <v>34</v>
      </c>
      <c r="B11" s="31" t="s">
        <v>25</v>
      </c>
      <c r="C11" s="31" t="s">
        <v>23</v>
      </c>
      <c r="D11" s="32">
        <v>12461</v>
      </c>
      <c r="E11" s="33">
        <v>13603</v>
      </c>
      <c r="F11" s="33">
        <v>18213</v>
      </c>
      <c r="G11" s="43">
        <v>44277</v>
      </c>
    </row>
    <row r="12" spans="1:7" ht="15" customHeight="1" x14ac:dyDescent="0.3">
      <c r="A12" s="31" t="s">
        <v>35</v>
      </c>
      <c r="B12" s="31" t="s">
        <v>28</v>
      </c>
      <c r="C12" s="31" t="s">
        <v>29</v>
      </c>
      <c r="D12" s="32">
        <v>12471</v>
      </c>
      <c r="E12" s="33">
        <v>10793</v>
      </c>
      <c r="F12" s="33">
        <v>14051</v>
      </c>
      <c r="G12" s="43">
        <v>37315</v>
      </c>
    </row>
    <row r="13" spans="1:7" ht="15" customHeight="1" x14ac:dyDescent="0.3">
      <c r="E13" s="44"/>
      <c r="F13" s="44"/>
      <c r="G13" s="44"/>
    </row>
    <row r="14" spans="1:7" ht="15" customHeight="1" x14ac:dyDescent="0.3">
      <c r="A14" s="30" t="s">
        <v>2</v>
      </c>
      <c r="E14" s="44"/>
      <c r="F14" s="44"/>
      <c r="G14" s="44"/>
    </row>
    <row r="15" spans="1:7" ht="15" customHeight="1" x14ac:dyDescent="0.3">
      <c r="A15" s="45" t="b">
        <f>OR(B3="초코바",G3&lt;=30000)</f>
        <v>0</v>
      </c>
      <c r="E15" s="44"/>
      <c r="F15" s="44"/>
      <c r="G15" s="44"/>
    </row>
    <row r="18" spans="1:4" ht="15" customHeight="1" x14ac:dyDescent="0.3">
      <c r="A18" s="30" t="s">
        <v>16</v>
      </c>
      <c r="B18" s="30" t="s">
        <v>18</v>
      </c>
      <c r="C18" s="30" t="s">
        <v>15</v>
      </c>
      <c r="D18" s="30" t="s">
        <v>20</v>
      </c>
    </row>
    <row r="19" spans="1:4" ht="15" customHeight="1" x14ac:dyDescent="0.3">
      <c r="A19" s="31" t="s">
        <v>24</v>
      </c>
      <c r="B19" s="31" t="s">
        <v>23</v>
      </c>
      <c r="C19" s="33">
        <v>14818</v>
      </c>
      <c r="D19" s="43">
        <v>37317</v>
      </c>
    </row>
    <row r="20" spans="1:4" ht="15" customHeight="1" x14ac:dyDescent="0.3">
      <c r="A20" s="31" t="s">
        <v>30</v>
      </c>
      <c r="B20" s="31" t="s">
        <v>23</v>
      </c>
      <c r="C20" s="33">
        <v>8202</v>
      </c>
      <c r="D20" s="43">
        <v>26653</v>
      </c>
    </row>
    <row r="21" spans="1:4" ht="15" customHeight="1" x14ac:dyDescent="0.3">
      <c r="A21" s="31" t="s">
        <v>31</v>
      </c>
      <c r="B21" s="31" t="s">
        <v>29</v>
      </c>
      <c r="C21" s="33">
        <v>12238</v>
      </c>
      <c r="D21" s="43">
        <v>41400</v>
      </c>
    </row>
    <row r="22" spans="1:4" ht="15" customHeight="1" x14ac:dyDescent="0.3">
      <c r="A22" s="31" t="s">
        <v>33</v>
      </c>
      <c r="B22" s="31" t="s">
        <v>29</v>
      </c>
      <c r="C22" s="33">
        <v>8003</v>
      </c>
      <c r="D22" s="43">
        <v>42945</v>
      </c>
    </row>
    <row r="23" spans="1:4" ht="15" customHeight="1" x14ac:dyDescent="0.3">
      <c r="A23" s="31" t="s">
        <v>34</v>
      </c>
      <c r="B23" s="31" t="s">
        <v>23</v>
      </c>
      <c r="C23" s="33">
        <v>18213</v>
      </c>
      <c r="D23" s="43">
        <v>44277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B1:F15"/>
  <sheetViews>
    <sheetView showGridLines="0" workbookViewId="0">
      <selection activeCell="G16" sqref="G16"/>
    </sheetView>
  </sheetViews>
  <sheetFormatPr defaultRowHeight="16.5" outlineLevelRow="1" outlineLevelCol="1" x14ac:dyDescent="0.3"/>
  <cols>
    <col min="3" max="3" width="6.875" customWidth="1"/>
    <col min="4" max="6" width="14.875" bestFit="1" customWidth="1" outlineLevel="1"/>
  </cols>
  <sheetData>
    <row r="1" spans="2:6" ht="17.25" thickBot="1" x14ac:dyDescent="0.35"/>
    <row r="2" spans="2:6" x14ac:dyDescent="0.3">
      <c r="B2" s="8" t="s">
        <v>5</v>
      </c>
      <c r="C2" s="9"/>
      <c r="D2" s="15"/>
      <c r="E2" s="15"/>
      <c r="F2" s="15"/>
    </row>
    <row r="3" spans="2:6" collapsed="1" x14ac:dyDescent="0.3">
      <c r="B3" s="7"/>
      <c r="C3" s="7"/>
      <c r="D3" s="16" t="s">
        <v>7</v>
      </c>
      <c r="E3" s="16" t="s">
        <v>71</v>
      </c>
      <c r="F3" s="16" t="s">
        <v>73</v>
      </c>
    </row>
    <row r="4" spans="2:6" ht="81" hidden="1" outlineLevel="1" x14ac:dyDescent="0.3">
      <c r="B4" s="11"/>
      <c r="C4" s="11"/>
      <c r="D4" s="5"/>
      <c r="E4" s="18" t="s">
        <v>72</v>
      </c>
      <c r="F4" s="18" t="s">
        <v>72</v>
      </c>
    </row>
    <row r="5" spans="2:6" x14ac:dyDescent="0.3">
      <c r="B5" s="12" t="s">
        <v>6</v>
      </c>
      <c r="C5" s="13"/>
      <c r="D5" s="10"/>
      <c r="E5" s="10"/>
      <c r="F5" s="10"/>
    </row>
    <row r="6" spans="2:6" outlineLevel="1" x14ac:dyDescent="0.3">
      <c r="B6" s="11"/>
      <c r="C6" s="11" t="s">
        <v>45</v>
      </c>
      <c r="D6" s="6">
        <v>10826</v>
      </c>
      <c r="E6" s="17">
        <v>13259</v>
      </c>
      <c r="F6" s="17">
        <v>8070</v>
      </c>
    </row>
    <row r="7" spans="2:6" outlineLevel="1" x14ac:dyDescent="0.3">
      <c r="B7" s="11"/>
      <c r="C7" s="11" t="s">
        <v>46</v>
      </c>
      <c r="D7" s="6">
        <v>8220</v>
      </c>
      <c r="E7" s="17">
        <v>10653</v>
      </c>
      <c r="F7" s="17">
        <v>5464</v>
      </c>
    </row>
    <row r="8" spans="2:6" outlineLevel="1" x14ac:dyDescent="0.3">
      <c r="B8" s="11"/>
      <c r="C8" s="11" t="s">
        <v>47</v>
      </c>
      <c r="D8" s="6">
        <v>14051</v>
      </c>
      <c r="E8" s="17">
        <v>16484</v>
      </c>
      <c r="F8" s="17">
        <v>11295</v>
      </c>
    </row>
    <row r="9" spans="2:6" x14ac:dyDescent="0.3">
      <c r="B9" s="12" t="s">
        <v>8</v>
      </c>
      <c r="C9" s="13"/>
      <c r="D9" s="10"/>
      <c r="E9" s="10"/>
      <c r="F9" s="10"/>
    </row>
    <row r="10" spans="2:6" outlineLevel="1" x14ac:dyDescent="0.3">
      <c r="B10" s="11"/>
      <c r="C10" s="11" t="s">
        <v>48</v>
      </c>
      <c r="D10" s="25">
        <v>43842</v>
      </c>
      <c r="E10" s="25">
        <v>46275</v>
      </c>
      <c r="F10" s="25">
        <v>41086</v>
      </c>
    </row>
    <row r="11" spans="2:6" outlineLevel="1" x14ac:dyDescent="0.3">
      <c r="B11" s="11"/>
      <c r="C11" s="11" t="s">
        <v>49</v>
      </c>
      <c r="D11" s="25">
        <v>40243</v>
      </c>
      <c r="E11" s="25">
        <v>42676</v>
      </c>
      <c r="F11" s="25">
        <v>37487</v>
      </c>
    </row>
    <row r="12" spans="2:6" ht="17.25" outlineLevel="1" thickBot="1" x14ac:dyDescent="0.35">
      <c r="B12" s="14"/>
      <c r="C12" s="14" t="s">
        <v>50</v>
      </c>
      <c r="D12" s="26">
        <v>37315</v>
      </c>
      <c r="E12" s="26">
        <v>39748</v>
      </c>
      <c r="F12" s="26">
        <v>34559</v>
      </c>
    </row>
    <row r="13" spans="2:6" x14ac:dyDescent="0.3">
      <c r="B13" t="s">
        <v>9</v>
      </c>
    </row>
    <row r="14" spans="2:6" x14ac:dyDescent="0.3">
      <c r="B14" t="s">
        <v>10</v>
      </c>
    </row>
    <row r="15" spans="2:6" x14ac:dyDescent="0.3">
      <c r="B15" t="s">
        <v>11</v>
      </c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workbookViewId="0">
      <selection activeCell="H13" sqref="H13"/>
    </sheetView>
  </sheetViews>
  <sheetFormatPr defaultColWidth="9" defaultRowHeight="15" customHeight="1" x14ac:dyDescent="0.3"/>
  <cols>
    <col min="1" max="1" width="17.625" style="37" customWidth="1"/>
    <col min="2" max="2" width="18.125" style="37" customWidth="1"/>
    <col min="3" max="3" width="12.375" style="37" customWidth="1"/>
    <col min="4" max="7" width="11.875" style="37" customWidth="1"/>
    <col min="8" max="16384" width="9" style="37"/>
  </cols>
  <sheetData>
    <row r="2" spans="1:10" ht="15" customHeight="1" x14ac:dyDescent="0.3">
      <c r="A2" s="30" t="s">
        <v>16</v>
      </c>
      <c r="B2" s="30" t="s">
        <v>17</v>
      </c>
      <c r="C2" s="30" t="s">
        <v>18</v>
      </c>
      <c r="D2" s="30" t="s">
        <v>19</v>
      </c>
      <c r="E2" s="30" t="s">
        <v>14</v>
      </c>
      <c r="F2" s="30" t="s">
        <v>15</v>
      </c>
      <c r="G2" s="30" t="s">
        <v>20</v>
      </c>
    </row>
    <row r="3" spans="1:10" ht="15" customHeight="1" x14ac:dyDescent="0.3">
      <c r="A3" s="31" t="s">
        <v>21</v>
      </c>
      <c r="B3" s="31" t="s">
        <v>22</v>
      </c>
      <c r="C3" s="31" t="s">
        <v>23</v>
      </c>
      <c r="D3" s="32">
        <v>14361</v>
      </c>
      <c r="E3" s="33">
        <v>7397</v>
      </c>
      <c r="F3" s="33">
        <v>14660</v>
      </c>
      <c r="G3" s="43">
        <f>SUM(D3:F3)</f>
        <v>36418</v>
      </c>
    </row>
    <row r="4" spans="1:10" ht="15" customHeight="1" x14ac:dyDescent="0.3">
      <c r="A4" s="31" t="s">
        <v>24</v>
      </c>
      <c r="B4" s="31" t="s">
        <v>25</v>
      </c>
      <c r="C4" s="31" t="s">
        <v>23</v>
      </c>
      <c r="D4" s="32">
        <v>12484</v>
      </c>
      <c r="E4" s="33">
        <v>10015</v>
      </c>
      <c r="F4" s="33">
        <v>14818</v>
      </c>
      <c r="G4" s="43">
        <f t="shared" ref="G4:G12" si="0">SUM(D4:F4)</f>
        <v>37317</v>
      </c>
    </row>
    <row r="5" spans="1:10" ht="15" customHeight="1" x14ac:dyDescent="0.3">
      <c r="A5" s="31" t="s">
        <v>26</v>
      </c>
      <c r="B5" s="31" t="s">
        <v>22</v>
      </c>
      <c r="C5" s="31" t="s">
        <v>23</v>
      </c>
      <c r="D5" s="32">
        <v>16281</v>
      </c>
      <c r="E5" s="33">
        <v>11832</v>
      </c>
      <c r="F5" s="33">
        <v>9425</v>
      </c>
      <c r="G5" s="43">
        <f t="shared" si="0"/>
        <v>37538</v>
      </c>
    </row>
    <row r="6" spans="1:10" ht="15" customHeight="1" x14ac:dyDescent="0.3">
      <c r="A6" s="31" t="s">
        <v>27</v>
      </c>
      <c r="B6" s="31" t="s">
        <v>28</v>
      </c>
      <c r="C6" s="31" t="s">
        <v>29</v>
      </c>
      <c r="D6" s="32">
        <v>19746</v>
      </c>
      <c r="E6" s="33">
        <v>13270</v>
      </c>
      <c r="F6" s="33">
        <v>10826</v>
      </c>
      <c r="G6" s="43">
        <f t="shared" si="0"/>
        <v>43842</v>
      </c>
      <c r="I6" s="46"/>
      <c r="J6" s="46"/>
    </row>
    <row r="7" spans="1:10" ht="15" customHeight="1" x14ac:dyDescent="0.3">
      <c r="A7" s="31" t="s">
        <v>30</v>
      </c>
      <c r="B7" s="31" t="s">
        <v>22</v>
      </c>
      <c r="C7" s="31" t="s">
        <v>23</v>
      </c>
      <c r="D7" s="32">
        <v>7928</v>
      </c>
      <c r="E7" s="33">
        <v>10523</v>
      </c>
      <c r="F7" s="33">
        <v>8202</v>
      </c>
      <c r="G7" s="43">
        <f t="shared" si="0"/>
        <v>26653</v>
      </c>
    </row>
    <row r="8" spans="1:10" ht="15" customHeight="1" x14ac:dyDescent="0.3">
      <c r="A8" s="31" t="s">
        <v>31</v>
      </c>
      <c r="B8" s="31" t="s">
        <v>25</v>
      </c>
      <c r="C8" s="31" t="s">
        <v>29</v>
      </c>
      <c r="D8" s="32">
        <v>10709</v>
      </c>
      <c r="E8" s="33">
        <v>18453</v>
      </c>
      <c r="F8" s="33">
        <v>12238</v>
      </c>
      <c r="G8" s="43">
        <f t="shared" si="0"/>
        <v>41400</v>
      </c>
    </row>
    <row r="9" spans="1:10" ht="15" customHeight="1" x14ac:dyDescent="0.3">
      <c r="A9" s="31" t="s">
        <v>32</v>
      </c>
      <c r="B9" s="31" t="s">
        <v>28</v>
      </c>
      <c r="C9" s="31" t="s">
        <v>29</v>
      </c>
      <c r="D9" s="32">
        <v>19173</v>
      </c>
      <c r="E9" s="33">
        <v>12850</v>
      </c>
      <c r="F9" s="33">
        <v>8220</v>
      </c>
      <c r="G9" s="43">
        <f t="shared" si="0"/>
        <v>40243</v>
      </c>
      <c r="I9" s="46"/>
      <c r="J9" s="46"/>
    </row>
    <row r="10" spans="1:10" ht="15" customHeight="1" x14ac:dyDescent="0.3">
      <c r="A10" s="31" t="s">
        <v>33</v>
      </c>
      <c r="B10" s="31" t="s">
        <v>25</v>
      </c>
      <c r="C10" s="31" t="s">
        <v>29</v>
      </c>
      <c r="D10" s="32">
        <v>15504</v>
      </c>
      <c r="E10" s="33">
        <v>19438</v>
      </c>
      <c r="F10" s="33">
        <v>8003</v>
      </c>
      <c r="G10" s="43">
        <f t="shared" si="0"/>
        <v>42945</v>
      </c>
    </row>
    <row r="11" spans="1:10" ht="15" customHeight="1" x14ac:dyDescent="0.3">
      <c r="A11" s="31" t="s">
        <v>34</v>
      </c>
      <c r="B11" s="31" t="s">
        <v>25</v>
      </c>
      <c r="C11" s="31" t="s">
        <v>23</v>
      </c>
      <c r="D11" s="32">
        <v>12461</v>
      </c>
      <c r="E11" s="33">
        <v>13603</v>
      </c>
      <c r="F11" s="33">
        <v>18213</v>
      </c>
      <c r="G11" s="43">
        <f t="shared" si="0"/>
        <v>44277</v>
      </c>
    </row>
    <row r="12" spans="1:10" ht="15" customHeight="1" x14ac:dyDescent="0.3">
      <c r="A12" s="31" t="s">
        <v>35</v>
      </c>
      <c r="B12" s="31" t="s">
        <v>28</v>
      </c>
      <c r="C12" s="31" t="s">
        <v>29</v>
      </c>
      <c r="D12" s="32">
        <v>12471</v>
      </c>
      <c r="E12" s="33">
        <v>10793</v>
      </c>
      <c r="F12" s="33">
        <v>14051</v>
      </c>
      <c r="G12" s="43">
        <f t="shared" si="0"/>
        <v>37315</v>
      </c>
      <c r="I12" s="46"/>
      <c r="J12" s="46"/>
    </row>
  </sheetData>
  <scenarios current="1" sqref="G6 G9 G12">
    <scenario name="12월 2433 증가" locked="1" count="3" user="자격검정팀" comment="만든 사람 오피스위즈,이혜정 날짜 2018-01-10_x000a_수정한 사람 자격검정팀 날짜 2018-02-10">
      <inputCells r="F6" val="13259" numFmtId="176"/>
      <inputCells r="F9" val="10653" numFmtId="176"/>
      <inputCells r="F12" val="16484" numFmtId="176"/>
    </scenario>
    <scenario name="12월 2756 감소" locked="1" count="3" user="자격검정팀" comment="만든 사람 오피스위즈,이혜정 날짜 2018-01-10_x000a_수정한 사람 자격검정팀 날짜 2018-02-10">
      <inputCells r="F6" val="8070" numFmtId="176"/>
      <inputCells r="F9" val="5464" numFmtId="176"/>
      <inputCells r="F12" val="11295" numFmtId="176"/>
    </scenario>
  </scenarios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4"/>
  <sheetViews>
    <sheetView workbookViewId="0">
      <selection activeCell="F15" sqref="F15"/>
    </sheetView>
  </sheetViews>
  <sheetFormatPr defaultRowHeight="16.5" x14ac:dyDescent="0.3"/>
  <cols>
    <col min="1" max="1" width="16.375" bestFit="1" customWidth="1"/>
    <col min="2" max="5" width="15.875" customWidth="1"/>
    <col min="6" max="6" width="9.625" customWidth="1"/>
    <col min="7" max="7" width="14.5" bestFit="1" customWidth="1"/>
    <col min="8" max="9" width="16.375" bestFit="1" customWidth="1"/>
  </cols>
  <sheetData>
    <row r="3" spans="1:5" x14ac:dyDescent="0.3">
      <c r="A3" s="22"/>
      <c r="B3" s="22"/>
      <c r="C3" s="19" t="s">
        <v>55</v>
      </c>
      <c r="D3" s="22"/>
      <c r="E3" s="22"/>
    </row>
    <row r="4" spans="1:5" x14ac:dyDescent="0.3">
      <c r="A4" s="19" t="s">
        <v>56</v>
      </c>
      <c r="B4" s="19" t="s">
        <v>13</v>
      </c>
      <c r="C4" s="21" t="s">
        <v>38</v>
      </c>
      <c r="D4" s="21" t="s">
        <v>51</v>
      </c>
      <c r="E4" s="21" t="s">
        <v>52</v>
      </c>
    </row>
    <row r="5" spans="1:5" x14ac:dyDescent="0.3">
      <c r="A5" s="52" t="s">
        <v>57</v>
      </c>
      <c r="B5" s="21" t="s">
        <v>53</v>
      </c>
      <c r="C5" s="20">
        <v>18453</v>
      </c>
      <c r="D5" s="20" t="s">
        <v>12</v>
      </c>
      <c r="E5" s="20" t="s">
        <v>12</v>
      </c>
    </row>
    <row r="6" spans="1:5" x14ac:dyDescent="0.3">
      <c r="A6" s="53"/>
      <c r="B6" s="21" t="s">
        <v>62</v>
      </c>
      <c r="C6" s="20">
        <v>12238</v>
      </c>
      <c r="D6" s="20" t="s">
        <v>12</v>
      </c>
      <c r="E6" s="20" t="s">
        <v>12</v>
      </c>
    </row>
    <row r="7" spans="1:5" x14ac:dyDescent="0.3">
      <c r="A7" s="52" t="s">
        <v>60</v>
      </c>
      <c r="B7" s="21" t="s">
        <v>53</v>
      </c>
      <c r="C7" s="20" t="s">
        <v>12</v>
      </c>
      <c r="D7" s="20" t="s">
        <v>12</v>
      </c>
      <c r="E7" s="20">
        <v>10793</v>
      </c>
    </row>
    <row r="8" spans="1:5" x14ac:dyDescent="0.3">
      <c r="A8" s="53"/>
      <c r="B8" s="21" t="s">
        <v>62</v>
      </c>
      <c r="C8" s="20" t="s">
        <v>12</v>
      </c>
      <c r="D8" s="20" t="s">
        <v>12</v>
      </c>
      <c r="E8" s="20">
        <v>14051</v>
      </c>
    </row>
    <row r="9" spans="1:5" x14ac:dyDescent="0.3">
      <c r="A9" s="52" t="s">
        <v>59</v>
      </c>
      <c r="B9" s="21" t="s">
        <v>53</v>
      </c>
      <c r="C9" s="20" t="s">
        <v>12</v>
      </c>
      <c r="D9" s="20">
        <v>10523</v>
      </c>
      <c r="E9" s="20" t="s">
        <v>12</v>
      </c>
    </row>
    <row r="10" spans="1:5" x14ac:dyDescent="0.3">
      <c r="A10" s="53"/>
      <c r="B10" s="21" t="s">
        <v>62</v>
      </c>
      <c r="C10" s="20" t="s">
        <v>12</v>
      </c>
      <c r="D10" s="20">
        <v>8202</v>
      </c>
      <c r="E10" s="20" t="s">
        <v>12</v>
      </c>
    </row>
    <row r="11" spans="1:5" x14ac:dyDescent="0.3">
      <c r="A11" s="52" t="s">
        <v>58</v>
      </c>
      <c r="B11" s="21" t="s">
        <v>53</v>
      </c>
      <c r="C11" s="20">
        <v>19438</v>
      </c>
      <c r="D11" s="20" t="s">
        <v>12</v>
      </c>
      <c r="E11" s="20" t="s">
        <v>12</v>
      </c>
    </row>
    <row r="12" spans="1:5" x14ac:dyDescent="0.3">
      <c r="A12" s="53"/>
      <c r="B12" s="21" t="s">
        <v>62</v>
      </c>
      <c r="C12" s="20">
        <v>8003</v>
      </c>
      <c r="D12" s="20" t="s">
        <v>12</v>
      </c>
      <c r="E12" s="20" t="s">
        <v>12</v>
      </c>
    </row>
    <row r="13" spans="1:5" x14ac:dyDescent="0.3">
      <c r="A13" s="52" t="s">
        <v>54</v>
      </c>
      <c r="B13" s="53"/>
      <c r="C13" s="20">
        <v>18945.5</v>
      </c>
      <c r="D13" s="20">
        <v>10523</v>
      </c>
      <c r="E13" s="20">
        <v>10793</v>
      </c>
    </row>
    <row r="14" spans="1:5" x14ac:dyDescent="0.3">
      <c r="A14" s="52" t="s">
        <v>61</v>
      </c>
      <c r="B14" s="53"/>
      <c r="C14" s="20">
        <v>10120.5</v>
      </c>
      <c r="D14" s="20">
        <v>8202</v>
      </c>
      <c r="E14" s="20">
        <v>14051</v>
      </c>
    </row>
  </sheetData>
  <mergeCells count="6">
    <mergeCell ref="A14:B14"/>
    <mergeCell ref="A5:A6"/>
    <mergeCell ref="A7:A8"/>
    <mergeCell ref="A9:A10"/>
    <mergeCell ref="A11:A12"/>
    <mergeCell ref="A13:B13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workbookViewId="0">
      <selection activeCell="H13" sqref="H13"/>
    </sheetView>
  </sheetViews>
  <sheetFormatPr defaultColWidth="9" defaultRowHeight="15" customHeight="1" x14ac:dyDescent="0.3"/>
  <cols>
    <col min="1" max="1" width="17.625" style="1" customWidth="1"/>
    <col min="2" max="2" width="18.125" style="1" customWidth="1"/>
    <col min="3" max="3" width="12.375" style="1" customWidth="1"/>
    <col min="4" max="7" width="11.875" style="1" customWidth="1"/>
    <col min="8" max="16384" width="9" style="1"/>
  </cols>
  <sheetData>
    <row r="2" spans="1:7" ht="15" customHeight="1" x14ac:dyDescent="0.3">
      <c r="A2" s="4" t="s">
        <v>16</v>
      </c>
      <c r="B2" s="4" t="s">
        <v>17</v>
      </c>
      <c r="C2" s="4" t="s">
        <v>18</v>
      </c>
      <c r="D2" s="4" t="s">
        <v>19</v>
      </c>
      <c r="E2" s="4" t="s">
        <v>14</v>
      </c>
      <c r="F2" s="4" t="s">
        <v>15</v>
      </c>
      <c r="G2" s="4" t="s">
        <v>20</v>
      </c>
    </row>
    <row r="3" spans="1:7" ht="15" customHeight="1" x14ac:dyDescent="0.3">
      <c r="A3" s="2" t="s">
        <v>21</v>
      </c>
      <c r="B3" s="2" t="s">
        <v>22</v>
      </c>
      <c r="C3" s="2" t="s">
        <v>23</v>
      </c>
      <c r="D3" s="3">
        <v>14361</v>
      </c>
      <c r="E3" s="23">
        <v>7397</v>
      </c>
      <c r="F3" s="23">
        <v>14660</v>
      </c>
      <c r="G3" s="24">
        <v>36418</v>
      </c>
    </row>
    <row r="4" spans="1:7" ht="15" customHeight="1" x14ac:dyDescent="0.3">
      <c r="A4" s="2" t="s">
        <v>24</v>
      </c>
      <c r="B4" s="2" t="s">
        <v>25</v>
      </c>
      <c r="C4" s="2" t="s">
        <v>23</v>
      </c>
      <c r="D4" s="3">
        <v>12484</v>
      </c>
      <c r="E4" s="23">
        <v>10015</v>
      </c>
      <c r="F4" s="23">
        <v>14818</v>
      </c>
      <c r="G4" s="24">
        <v>37317</v>
      </c>
    </row>
    <row r="5" spans="1:7" ht="15" customHeight="1" x14ac:dyDescent="0.3">
      <c r="A5" s="2" t="s">
        <v>26</v>
      </c>
      <c r="B5" s="2" t="s">
        <v>22</v>
      </c>
      <c r="C5" s="2" t="s">
        <v>23</v>
      </c>
      <c r="D5" s="3">
        <v>16281</v>
      </c>
      <c r="E5" s="23">
        <v>11832</v>
      </c>
      <c r="F5" s="23">
        <v>9425</v>
      </c>
      <c r="G5" s="24">
        <v>37538</v>
      </c>
    </row>
    <row r="6" spans="1:7" ht="15" customHeight="1" x14ac:dyDescent="0.3">
      <c r="A6" s="2" t="s">
        <v>27</v>
      </c>
      <c r="B6" s="2" t="s">
        <v>28</v>
      </c>
      <c r="C6" s="2" t="s">
        <v>29</v>
      </c>
      <c r="D6" s="3">
        <v>19746</v>
      </c>
      <c r="E6" s="23">
        <v>13270</v>
      </c>
      <c r="F6" s="23">
        <v>10826</v>
      </c>
      <c r="G6" s="24">
        <v>43842</v>
      </c>
    </row>
    <row r="7" spans="1:7" ht="15" customHeight="1" x14ac:dyDescent="0.3">
      <c r="A7" s="2" t="s">
        <v>30</v>
      </c>
      <c r="B7" s="2" t="s">
        <v>22</v>
      </c>
      <c r="C7" s="2" t="s">
        <v>23</v>
      </c>
      <c r="D7" s="3">
        <v>7928</v>
      </c>
      <c r="E7" s="23">
        <v>10523</v>
      </c>
      <c r="F7" s="23">
        <v>8202</v>
      </c>
      <c r="G7" s="24">
        <v>26653</v>
      </c>
    </row>
    <row r="8" spans="1:7" ht="15" customHeight="1" x14ac:dyDescent="0.3">
      <c r="A8" s="2" t="s">
        <v>31</v>
      </c>
      <c r="B8" s="2" t="s">
        <v>25</v>
      </c>
      <c r="C8" s="2" t="s">
        <v>29</v>
      </c>
      <c r="D8" s="3">
        <v>10709</v>
      </c>
      <c r="E8" s="23">
        <v>18453</v>
      </c>
      <c r="F8" s="23">
        <v>12238</v>
      </c>
      <c r="G8" s="24">
        <v>41400</v>
      </c>
    </row>
    <row r="9" spans="1:7" ht="15" customHeight="1" x14ac:dyDescent="0.3">
      <c r="A9" s="2" t="s">
        <v>32</v>
      </c>
      <c r="B9" s="2" t="s">
        <v>28</v>
      </c>
      <c r="C9" s="2" t="s">
        <v>29</v>
      </c>
      <c r="D9" s="3">
        <v>19173</v>
      </c>
      <c r="E9" s="23">
        <v>12850</v>
      </c>
      <c r="F9" s="23">
        <v>8220</v>
      </c>
      <c r="G9" s="24">
        <v>40243</v>
      </c>
    </row>
    <row r="10" spans="1:7" ht="15" customHeight="1" x14ac:dyDescent="0.3">
      <c r="A10" s="2" t="s">
        <v>33</v>
      </c>
      <c r="B10" s="2" t="s">
        <v>25</v>
      </c>
      <c r="C10" s="2" t="s">
        <v>29</v>
      </c>
      <c r="D10" s="3">
        <v>15504</v>
      </c>
      <c r="E10" s="23">
        <v>19438</v>
      </c>
      <c r="F10" s="23">
        <v>8003</v>
      </c>
      <c r="G10" s="24">
        <v>42945</v>
      </c>
    </row>
    <row r="11" spans="1:7" ht="15" customHeight="1" x14ac:dyDescent="0.3">
      <c r="A11" s="2" t="s">
        <v>34</v>
      </c>
      <c r="B11" s="2" t="s">
        <v>25</v>
      </c>
      <c r="C11" s="2" t="s">
        <v>23</v>
      </c>
      <c r="D11" s="3">
        <v>12461</v>
      </c>
      <c r="E11" s="23">
        <v>13603</v>
      </c>
      <c r="F11" s="23">
        <v>18213</v>
      </c>
      <c r="G11" s="24">
        <v>44277</v>
      </c>
    </row>
    <row r="12" spans="1:7" ht="15" customHeight="1" x14ac:dyDescent="0.3">
      <c r="A12" s="2" t="s">
        <v>35</v>
      </c>
      <c r="B12" s="2" t="s">
        <v>28</v>
      </c>
      <c r="C12" s="2" t="s">
        <v>29</v>
      </c>
      <c r="D12" s="3">
        <v>12471</v>
      </c>
      <c r="E12" s="23">
        <v>10793</v>
      </c>
      <c r="F12" s="23">
        <v>14051</v>
      </c>
      <c r="G12" s="24">
        <v>37315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4"/>
  <sheetViews>
    <sheetView zoomScaleNormal="100" workbookViewId="0">
      <selection activeCell="I31" sqref="I31"/>
    </sheetView>
  </sheetViews>
  <sheetFormatPr defaultColWidth="9" defaultRowHeight="15" customHeight="1" x14ac:dyDescent="0.3"/>
  <cols>
    <col min="1" max="1" width="17.625" style="37" customWidth="1"/>
    <col min="2" max="2" width="18.125" style="37" customWidth="1"/>
    <col min="3" max="5" width="11.875" style="37" customWidth="1"/>
    <col min="6" max="16384" width="9" style="37"/>
  </cols>
  <sheetData>
    <row r="2" spans="1:10" ht="15" customHeight="1" x14ac:dyDescent="0.3">
      <c r="A2" s="30" t="s">
        <v>16</v>
      </c>
      <c r="B2" s="30" t="s">
        <v>17</v>
      </c>
      <c r="C2" s="30" t="s">
        <v>63</v>
      </c>
      <c r="D2" s="30" t="s">
        <v>14</v>
      </c>
      <c r="E2" s="30" t="s">
        <v>15</v>
      </c>
    </row>
    <row r="3" spans="1:10" ht="15" customHeight="1" x14ac:dyDescent="0.3">
      <c r="A3" s="31" t="s">
        <v>64</v>
      </c>
      <c r="B3" s="31" t="s">
        <v>65</v>
      </c>
      <c r="C3" s="32">
        <v>14361</v>
      </c>
      <c r="D3" s="33">
        <v>7397</v>
      </c>
      <c r="E3" s="33">
        <v>14660</v>
      </c>
    </row>
    <row r="4" spans="1:10" ht="15" customHeight="1" x14ac:dyDescent="0.3">
      <c r="A4" s="31" t="s">
        <v>66</v>
      </c>
      <c r="B4" s="31" t="s">
        <v>65</v>
      </c>
      <c r="C4" s="32">
        <v>16281</v>
      </c>
      <c r="D4" s="33">
        <v>11832</v>
      </c>
      <c r="E4" s="33">
        <v>9425</v>
      </c>
    </row>
    <row r="5" spans="1:10" ht="15" customHeight="1" x14ac:dyDescent="0.3">
      <c r="A5" s="31" t="s">
        <v>27</v>
      </c>
      <c r="B5" s="31" t="s">
        <v>67</v>
      </c>
      <c r="C5" s="32">
        <v>19746</v>
      </c>
      <c r="D5" s="33">
        <v>13270</v>
      </c>
      <c r="E5" s="33">
        <v>10826</v>
      </c>
    </row>
    <row r="6" spans="1:10" ht="15" customHeight="1" x14ac:dyDescent="0.3">
      <c r="A6" s="31" t="s">
        <v>68</v>
      </c>
      <c r="B6" s="31" t="s">
        <v>65</v>
      </c>
      <c r="C6" s="32">
        <v>7928</v>
      </c>
      <c r="D6" s="33">
        <v>10523</v>
      </c>
      <c r="E6" s="33">
        <v>8202</v>
      </c>
    </row>
    <row r="7" spans="1:10" ht="15" customHeight="1" x14ac:dyDescent="0.3">
      <c r="A7" s="31" t="s">
        <v>32</v>
      </c>
      <c r="B7" s="31" t="s">
        <v>67</v>
      </c>
      <c r="C7" s="32">
        <v>19173</v>
      </c>
      <c r="D7" s="33">
        <v>12850</v>
      </c>
      <c r="E7" s="33">
        <v>8220</v>
      </c>
    </row>
    <row r="8" spans="1:10" ht="15" customHeight="1" x14ac:dyDescent="0.3">
      <c r="A8" s="31" t="s">
        <v>69</v>
      </c>
      <c r="B8" s="31" t="s">
        <v>67</v>
      </c>
      <c r="C8" s="32">
        <v>12471</v>
      </c>
      <c r="D8" s="33">
        <v>10793</v>
      </c>
      <c r="E8" s="33">
        <v>14051</v>
      </c>
    </row>
    <row r="14" spans="1:10" ht="15" customHeight="1" x14ac:dyDescent="0.3">
      <c r="J14" s="27"/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이름이 지정된 범위</vt:lpstr>
      </vt:variant>
      <vt:variant>
        <vt:i4>2</vt:i4>
      </vt:variant>
    </vt:vector>
  </HeadingPairs>
  <TitlesOfParts>
    <vt:vector size="10" baseType="lpstr">
      <vt:lpstr>판매현황</vt:lpstr>
      <vt:lpstr>부분합</vt:lpstr>
      <vt:lpstr>필터</vt:lpstr>
      <vt:lpstr>시나리오 요약</vt:lpstr>
      <vt:lpstr>시나리오</vt:lpstr>
      <vt:lpstr>피벗테이블 정답</vt:lpstr>
      <vt:lpstr>피벗테이블</vt:lpstr>
      <vt:lpstr>차트</vt:lpstr>
      <vt:lpstr>필터!Criteria</vt:lpstr>
      <vt:lpstr>필터!Extract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서희종</cp:lastModifiedBy>
  <dcterms:created xsi:type="dcterms:W3CDTF">2013-12-13T06:27:08Z</dcterms:created>
  <dcterms:modified xsi:type="dcterms:W3CDTF">2018-04-18T09:51:21Z</dcterms:modified>
</cp:coreProperties>
</file>