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현재_통합_문서" defaultThemeVersion="124226"/>
  <bookViews>
    <workbookView xWindow="11595" yWindow="-225" windowWidth="13935" windowHeight="11580" tabRatio="953" firstSheet="1" activeTab="1"/>
  </bookViews>
  <sheets>
    <sheet name="영양성분" sheetId="1" r:id="rId1"/>
    <sheet name="취득현황" sheetId="15" r:id="rId2"/>
    <sheet name="부분합" sheetId="32" r:id="rId3"/>
    <sheet name="필터" sheetId="33" r:id="rId4"/>
    <sheet name="시나리오 요약" sheetId="35" r:id="rId5"/>
    <sheet name="시나리오" sheetId="34" r:id="rId6"/>
    <sheet name="피벗테이블 정답" sheetId="36" r:id="rId7"/>
    <sheet name="피벗테이블" sheetId="25" r:id="rId8"/>
    <sheet name="차트" sheetId="31" r:id="rId9"/>
  </sheets>
  <definedNames>
    <definedName name="_xlnm._FilterDatabase" localSheetId="3" hidden="1">필터!$A$2:$G$12</definedName>
    <definedName name="_xlnm.Criteria" localSheetId="3">필터!$A$14:$A$15</definedName>
    <definedName name="_xlnm.Extract" localSheetId="3">필터!$A$18:$D$18</definedName>
  </definedNames>
  <calcPr calcId="145621"/>
  <pivotCaches>
    <pivotCache cacheId="4" r:id="rId10"/>
  </pivotCaches>
</workbook>
</file>

<file path=xl/calcChain.xml><?xml version="1.0" encoding="utf-8"?>
<calcChain xmlns="http://schemas.openxmlformats.org/spreadsheetml/2006/main">
  <c r="A15" i="33" l="1"/>
  <c r="E19" i="32"/>
  <c r="E17" i="32"/>
  <c r="E12" i="32"/>
  <c r="E7" i="32"/>
  <c r="G20" i="32"/>
  <c r="F20" i="32"/>
  <c r="G18" i="32"/>
  <c r="F18" i="32"/>
  <c r="G13" i="32"/>
  <c r="F13" i="32"/>
  <c r="G8" i="32"/>
  <c r="F8" i="32"/>
  <c r="E15" i="15"/>
  <c r="E14" i="15"/>
  <c r="E13" i="15"/>
  <c r="I4" i="15"/>
  <c r="I5" i="15"/>
  <c r="I6" i="15"/>
  <c r="I7" i="15"/>
  <c r="I8" i="15"/>
  <c r="I9" i="15"/>
  <c r="I10" i="15"/>
  <c r="I11" i="15"/>
  <c r="I12" i="15"/>
  <c r="I3" i="15"/>
  <c r="H4" i="15"/>
  <c r="H5" i="15"/>
  <c r="H6" i="15"/>
  <c r="H7" i="15"/>
  <c r="H8" i="15"/>
  <c r="H9" i="15"/>
  <c r="H10" i="15"/>
  <c r="H11" i="15"/>
  <c r="H12" i="15"/>
  <c r="H3" i="15"/>
  <c r="G3" i="34" l="1"/>
  <c r="G10" i="34"/>
  <c r="G4" i="34"/>
  <c r="G11" i="34"/>
  <c r="G8" i="34"/>
  <c r="G5" i="34"/>
  <c r="G9" i="34"/>
  <c r="G12" i="34"/>
  <c r="G6" i="34"/>
  <c r="G7" i="34"/>
  <c r="E13" i="1" l="1"/>
  <c r="H4" i="1" l="1"/>
  <c r="I4" i="1"/>
  <c r="H5" i="1"/>
  <c r="I5" i="1"/>
  <c r="H6" i="1"/>
  <c r="I6" i="1"/>
  <c r="H7" i="1"/>
  <c r="I7" i="1"/>
  <c r="H8" i="1"/>
  <c r="I8" i="1"/>
  <c r="H9" i="1"/>
  <c r="I9" i="1"/>
  <c r="H10" i="1"/>
  <c r="I10" i="1"/>
  <c r="H11" i="1"/>
  <c r="I11" i="1"/>
  <c r="H12" i="1"/>
  <c r="I12" i="1"/>
  <c r="E15" i="1"/>
  <c r="E14" i="1"/>
  <c r="I3" i="1"/>
  <c r="H3" i="1"/>
</calcChain>
</file>

<file path=xl/sharedStrings.xml><?xml version="1.0" encoding="utf-8"?>
<sst xmlns="http://schemas.openxmlformats.org/spreadsheetml/2006/main" count="303" uniqueCount="114">
  <si>
    <t>순위</t>
    <phoneticPr fontId="4" type="noConversion"/>
  </si>
  <si>
    <t>비고</t>
    <phoneticPr fontId="4" type="noConversion"/>
  </si>
  <si>
    <t>제조사</t>
  </si>
  <si>
    <t>제품명</t>
  </si>
  <si>
    <t>구분</t>
  </si>
  <si>
    <t>오리온</t>
  </si>
  <si>
    <t>다이제</t>
  </si>
  <si>
    <t>롯데</t>
  </si>
  <si>
    <t>마가렛트</t>
  </si>
  <si>
    <t>농심</t>
  </si>
  <si>
    <t>새우깡</t>
  </si>
  <si>
    <t>스낵</t>
  </si>
  <si>
    <t>해태</t>
  </si>
  <si>
    <t>오짜즈</t>
  </si>
  <si>
    <t>양파링</t>
  </si>
  <si>
    <t>몽셀</t>
  </si>
  <si>
    <t>파이</t>
  </si>
  <si>
    <t>카스타드</t>
  </si>
  <si>
    <t>버터링</t>
  </si>
  <si>
    <t>초코칩</t>
  </si>
  <si>
    <t>꿀꽈배기</t>
  </si>
  <si>
    <t>탄수화물(g)</t>
  </si>
  <si>
    <t>나트륨(mg)</t>
  </si>
  <si>
    <t>지방(g)</t>
  </si>
  <si>
    <t>구분이 '스낵'인 제품의 개수</t>
    <phoneticPr fontId="2" type="noConversion"/>
  </si>
  <si>
    <t>탄수화물(g)의 최대값-최소값의 차이</t>
    <phoneticPr fontId="2" type="noConversion"/>
  </si>
  <si>
    <t>열량(kcal)</t>
    <phoneticPr fontId="2" type="noConversion"/>
  </si>
  <si>
    <t>쿠키/비스켓</t>
    <phoneticPr fontId="2" type="noConversion"/>
  </si>
  <si>
    <t>구분이 '쿠키/비스켓'인 열량(kcal)의 합계</t>
    <phoneticPr fontId="2" type="noConversion"/>
  </si>
  <si>
    <t>순위</t>
    <phoneticPr fontId="2" type="noConversion"/>
  </si>
  <si>
    <t>비고</t>
    <phoneticPr fontId="2" type="noConversion"/>
  </si>
  <si>
    <t>조건</t>
  </si>
  <si>
    <t>지역</t>
  </si>
  <si>
    <t>2013년</t>
  </si>
  <si>
    <t>2013년</t>
    <phoneticPr fontId="2" type="noConversion"/>
  </si>
  <si>
    <t>2014년</t>
  </si>
  <si>
    <t>2014년</t>
    <phoneticPr fontId="2" type="noConversion"/>
  </si>
  <si>
    <t>2015년</t>
  </si>
  <si>
    <t>2015년</t>
    <phoneticPr fontId="2" type="noConversion"/>
  </si>
  <si>
    <t>학교명</t>
  </si>
  <si>
    <t>학교명</t>
    <phoneticPr fontId="2" type="noConversion"/>
  </si>
  <si>
    <t>우수글로벌고</t>
  </si>
  <si>
    <t>우수글로벌고</t>
    <phoneticPr fontId="2" type="noConversion"/>
  </si>
  <si>
    <t>제일외국어고</t>
  </si>
  <si>
    <t>제일외국어고</t>
    <phoneticPr fontId="2" type="noConversion"/>
  </si>
  <si>
    <t>서울식품고</t>
  </si>
  <si>
    <t>서울식품고</t>
    <phoneticPr fontId="2" type="noConversion"/>
  </si>
  <si>
    <t>국제정보고</t>
  </si>
  <si>
    <t>국제정보고</t>
    <phoneticPr fontId="2" type="noConversion"/>
  </si>
  <si>
    <t>명인인터넷고</t>
  </si>
  <si>
    <t>명인인터넷고</t>
    <phoneticPr fontId="2" type="noConversion"/>
  </si>
  <si>
    <t>대림공업고</t>
  </si>
  <si>
    <t>대림공업고</t>
    <phoneticPr fontId="2" type="noConversion"/>
  </si>
  <si>
    <t>나래생명고</t>
  </si>
  <si>
    <t>나래생명고</t>
    <phoneticPr fontId="2" type="noConversion"/>
  </si>
  <si>
    <t>미래외국어고</t>
  </si>
  <si>
    <t>미래외국어고</t>
    <phoneticPr fontId="2" type="noConversion"/>
  </si>
  <si>
    <t>이화경영고</t>
  </si>
  <si>
    <t>이화경영고</t>
    <phoneticPr fontId="2" type="noConversion"/>
  </si>
  <si>
    <t>중앙의료고</t>
  </si>
  <si>
    <t>중앙의료고</t>
    <phoneticPr fontId="2" type="noConversion"/>
  </si>
  <si>
    <t>서울</t>
  </si>
  <si>
    <t>서울</t>
    <phoneticPr fontId="2" type="noConversion"/>
  </si>
  <si>
    <t>부산</t>
  </si>
  <si>
    <t>부산</t>
    <phoneticPr fontId="2" type="noConversion"/>
  </si>
  <si>
    <t>전남</t>
  </si>
  <si>
    <t>전남</t>
    <phoneticPr fontId="2" type="noConversion"/>
  </si>
  <si>
    <t>구분</t>
    <phoneticPr fontId="2" type="noConversion"/>
  </si>
  <si>
    <t>여고</t>
  </si>
  <si>
    <t>여고</t>
    <phoneticPr fontId="2" type="noConversion"/>
  </si>
  <si>
    <t>남고</t>
  </si>
  <si>
    <t>남고</t>
    <phoneticPr fontId="2" type="noConversion"/>
  </si>
  <si>
    <t>공학</t>
  </si>
  <si>
    <t>공학</t>
    <phoneticPr fontId="2" type="noConversion"/>
  </si>
  <si>
    <t>여고</t>
    <phoneticPr fontId="2" type="noConversion"/>
  </si>
  <si>
    <t>남고</t>
    <phoneticPr fontId="2" type="noConversion"/>
  </si>
  <si>
    <t>'2013년'의 최대값-최소값 차이</t>
    <phoneticPr fontId="2" type="noConversion"/>
  </si>
  <si>
    <t>취득자격 합계</t>
    <phoneticPr fontId="2" type="noConversion"/>
  </si>
  <si>
    <t>학생 수</t>
    <phoneticPr fontId="2" type="noConversion"/>
  </si>
  <si>
    <t>학생 수</t>
    <phoneticPr fontId="2" type="noConversion"/>
  </si>
  <si>
    <t>'2014년'이 3550 이상인 개수</t>
    <phoneticPr fontId="2" type="noConversion"/>
  </si>
  <si>
    <t>'지역'이 "서울"인 2014년의 평균</t>
    <phoneticPr fontId="2" type="noConversion"/>
  </si>
  <si>
    <t>부산 최대값</t>
  </si>
  <si>
    <t>서울 최대값</t>
  </si>
  <si>
    <t>전남 최대값</t>
  </si>
  <si>
    <t>전체 최대값</t>
  </si>
  <si>
    <t>부산 평균</t>
  </si>
  <si>
    <t>서울 평균</t>
  </si>
  <si>
    <t>전남 평균</t>
  </si>
  <si>
    <t>전체 평균</t>
  </si>
  <si>
    <t>$D$10</t>
  </si>
  <si>
    <t>$D$11</t>
  </si>
  <si>
    <t>$D$12</t>
  </si>
  <si>
    <t>$G$10</t>
  </si>
  <si>
    <t>$G$11</t>
  </si>
  <si>
    <t>$G$12</t>
  </si>
  <si>
    <t>2013년 150 증가</t>
  </si>
  <si>
    <t>만든 사람 김현우 날짜 2016-10-06</t>
  </si>
  <si>
    <t>2013년 150 감소</t>
  </si>
  <si>
    <t>시나리오 요약</t>
  </si>
  <si>
    <t>변경 셀:</t>
  </si>
  <si>
    <t>현재 값:</t>
  </si>
  <si>
    <t>결과 셀:</t>
  </si>
  <si>
    <t>참고: 현재 값 열은 시나리오 요약 보고서가 작성될 때의</t>
  </si>
  <si>
    <t>변경 셀 값을 나타냅니다. 각 시나리오의 변경 셀들은</t>
  </si>
  <si>
    <t>회색으로 표시됩니다.</t>
  </si>
  <si>
    <t>전체 평균 : 2013년</t>
  </si>
  <si>
    <t>평균 : 2013년</t>
  </si>
  <si>
    <t>전체 평균 : 2014년</t>
  </si>
  <si>
    <t>평균 : 2014년</t>
  </si>
  <si>
    <t>전체 평균 : 2015년</t>
  </si>
  <si>
    <t>평균 : 2015년</t>
  </si>
  <si>
    <t>***</t>
  </si>
  <si>
    <t>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</si>
</sst>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#&quot;위&quot;"/>
    <numFmt numFmtId="177" formatCode="#,##0_ "/>
    <numFmt numFmtId="178" formatCode="#&quot;개&quot;"/>
    <numFmt numFmtId="179" formatCode="#,##0&quot;명&quot;"/>
  </numFmts>
  <fonts count="12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sz val="8"/>
      <name val="돋움"/>
      <family val="3"/>
      <charset val="129"/>
    </font>
    <font>
      <b/>
      <sz val="11"/>
      <color theme="1"/>
      <name val="돋움"/>
      <family val="3"/>
      <charset val="129"/>
    </font>
    <font>
      <sz val="11"/>
      <color indexed="9"/>
      <name val="맑은 고딕"/>
      <family val="2"/>
      <charset val="129"/>
      <scheme val="minor"/>
    </font>
    <font>
      <sz val="11"/>
      <color indexed="9"/>
      <name val="맑은 고딕"/>
      <family val="3"/>
      <charset val="129"/>
      <scheme val="minor"/>
    </font>
    <font>
      <sz val="11"/>
      <color indexed="8"/>
      <name val="맑은 고딕"/>
      <family val="2"/>
      <charset val="129"/>
      <scheme val="minor"/>
    </font>
    <font>
      <sz val="11"/>
      <color indexed="18"/>
      <name val="맑은 고딕"/>
      <family val="2"/>
      <charset val="129"/>
      <scheme val="minor"/>
    </font>
    <font>
      <sz val="11"/>
      <color indexed="1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gradientFill degree="90">
        <stop position="0">
          <color theme="0"/>
        </stop>
        <stop position="1">
          <color theme="4"/>
        </stop>
      </gradientFill>
    </fill>
    <fill>
      <patternFill patternType="solid">
        <fgColor theme="8" tint="0.59999389629810485"/>
        <bgColor indexed="64"/>
      </patternFill>
    </fill>
    <fill>
      <patternFill patternType="solid">
        <fgColor indexed="20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7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3" fillId="0" borderId="1" xfId="2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3" xfId="0" quotePrefix="1" applyFont="1" applyFill="1" applyBorder="1" applyAlignment="1">
      <alignment horizontal="center" vertical="center"/>
    </xf>
    <xf numFmtId="0" fontId="5" fillId="2" borderId="4" xfId="0" quotePrefix="1" applyFont="1" applyFill="1" applyBorder="1" applyAlignment="1">
      <alignment horizontal="center" vertical="center"/>
    </xf>
    <xf numFmtId="0" fontId="5" fillId="2" borderId="5" xfId="0" quotePrefix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4" borderId="3" xfId="0" quotePrefix="1" applyFont="1" applyFill="1" applyBorder="1" applyAlignment="1">
      <alignment horizontal="center" vertical="center"/>
    </xf>
    <xf numFmtId="0" fontId="5" fillId="4" borderId="4" xfId="0" quotePrefix="1" applyFont="1" applyFill="1" applyBorder="1" applyAlignment="1">
      <alignment horizontal="center" vertical="center"/>
    </xf>
    <xf numFmtId="0" fontId="5" fillId="4" borderId="5" xfId="0" quotePrefix="1" applyFont="1" applyFill="1" applyBorder="1" applyAlignment="1">
      <alignment horizontal="center" vertical="center"/>
    </xf>
    <xf numFmtId="179" fontId="3" fillId="0" borderId="1" xfId="2" applyNumberFormat="1" applyFont="1" applyBorder="1" applyAlignment="1">
      <alignment horizontal="center" vertical="center"/>
    </xf>
    <xf numFmtId="177" fontId="3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7" fontId="3" fillId="0" borderId="0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7" fontId="0" fillId="0" borderId="0" xfId="0" applyNumberFormat="1" applyFill="1" applyBorder="1" applyAlignment="1">
      <alignment vertical="center"/>
    </xf>
    <xf numFmtId="177" fontId="0" fillId="0" borderId="7" xfId="0" applyNumberFormat="1" applyFill="1" applyBorder="1" applyAlignment="1">
      <alignment vertical="center"/>
    </xf>
    <xf numFmtId="0" fontId="7" fillId="5" borderId="8" xfId="0" applyFont="1" applyFill="1" applyBorder="1" applyAlignment="1">
      <alignment horizontal="left" vertical="center"/>
    </xf>
    <xf numFmtId="0" fontId="6" fillId="5" borderId="6" xfId="0" applyFont="1" applyFill="1" applyBorder="1" applyAlignment="1">
      <alignment horizontal="left" vertical="center"/>
    </xf>
    <xf numFmtId="0" fontId="7" fillId="5" borderId="6" xfId="0" applyFont="1" applyFill="1" applyBorder="1" applyAlignment="1">
      <alignment horizontal="left" vertical="center"/>
    </xf>
    <xf numFmtId="0" fontId="0" fillId="0" borderId="4" xfId="0" applyFill="1" applyBorder="1" applyAlignment="1">
      <alignment vertical="center"/>
    </xf>
    <xf numFmtId="0" fontId="8" fillId="6" borderId="0" xfId="0" applyFont="1" applyFill="1" applyBorder="1" applyAlignment="1">
      <alignment horizontal="left" vertical="center"/>
    </xf>
    <xf numFmtId="0" fontId="9" fillId="6" borderId="4" xfId="0" applyFont="1" applyFill="1" applyBorder="1" applyAlignment="1">
      <alignment horizontal="left" vertical="center"/>
    </xf>
    <xf numFmtId="0" fontId="10" fillId="6" borderId="4" xfId="0" applyFont="1" applyFill="1" applyBorder="1" applyAlignment="1">
      <alignment horizontal="left" vertical="center"/>
    </xf>
    <xf numFmtId="0" fontId="8" fillId="6" borderId="7" xfId="0" applyFont="1" applyFill="1" applyBorder="1" applyAlignment="1">
      <alignment horizontal="left" vertical="center"/>
    </xf>
    <xf numFmtId="0" fontId="6" fillId="5" borderId="6" xfId="0" applyFont="1" applyFill="1" applyBorder="1" applyAlignment="1">
      <alignment horizontal="right" vertical="center"/>
    </xf>
    <xf numFmtId="0" fontId="6" fillId="5" borderId="8" xfId="0" applyFont="1" applyFill="1" applyBorder="1" applyAlignment="1">
      <alignment horizontal="right" vertical="center"/>
    </xf>
    <xf numFmtId="177" fontId="0" fillId="7" borderId="0" xfId="0" applyNumberFormat="1" applyFill="1" applyBorder="1" applyAlignment="1">
      <alignment vertical="center"/>
    </xf>
    <xf numFmtId="0" fontId="11" fillId="0" borderId="0" xfId="0" applyFont="1" applyFill="1" applyBorder="1" applyAlignment="1">
      <alignment vertical="top" wrapText="1"/>
    </xf>
    <xf numFmtId="0" fontId="0" fillId="0" borderId="0" xfId="0" applyAlignment="1">
      <alignment horizontal="center" vertical="center"/>
    </xf>
    <xf numFmtId="0" fontId="0" fillId="0" borderId="0" xfId="0" pivotButton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77" fontId="0" fillId="0" borderId="0" xfId="0" applyNumberFormat="1" applyAlignment="1">
      <alignment horizontal="center" vertical="center"/>
    </xf>
  </cellXfs>
  <cellStyles count="3">
    <cellStyle name="백분율" xfId="2" builtinId="5"/>
    <cellStyle name="쉼표 [0]" xfId="1" builtinId="6"/>
    <cellStyle name="표준" xfId="0" builtinId="0"/>
  </cellStyles>
  <dxfs count="5">
    <dxf>
      <alignment horizontal="right" readingOrder="0"/>
    </dxf>
    <dxf>
      <alignment horizontal="center" readingOrder="0"/>
    </dxf>
    <dxf>
      <numFmt numFmtId="177" formatCode="#,##0_ "/>
    </dxf>
    <dxf>
      <font>
        <b/>
        <i val="0"/>
        <color rgb="FF0070C0"/>
      </font>
    </dxf>
    <dxf>
      <font>
        <b/>
        <i val="0"/>
        <color rgb="FF7030A0"/>
      </font>
    </dxf>
  </dxfs>
  <tableStyles count="0" defaultTableStyle="TableStyleMedium2" defaultPivotStyle="PivotStyleLight16"/>
  <colors>
    <mruColors>
      <color rgb="FFCCC0D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1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>
                <a:latin typeface="궁서체" panose="02030609000101010101" pitchFamily="17" charset="-127"/>
                <a:ea typeface="궁서체" panose="02030609000101010101" pitchFamily="17" charset="-127"/>
              </a:defRPr>
            </a:pPr>
            <a:r>
              <a:rPr lang="ko-KR" sz="1600">
                <a:latin typeface="궁서체" panose="02030609000101010101" pitchFamily="17" charset="-127"/>
                <a:ea typeface="궁서체" panose="02030609000101010101" pitchFamily="17" charset="-127"/>
              </a:rPr>
              <a:t>학교별 자격증 취득현황</a:t>
            </a:r>
          </a:p>
        </c:rich>
      </c:tx>
      <c:layout/>
      <c:overlay val="0"/>
      <c:spPr>
        <a:blipFill>
          <a:blip xmlns:r="http://schemas.openxmlformats.org/officeDocument/2006/relationships" r:embed="rId1"/>
          <a:tile tx="0" ty="0" sx="100000" sy="100000" flip="none" algn="tl"/>
        </a:blipFill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차트!$C$2</c:f>
              <c:strCache>
                <c:ptCount val="1"/>
                <c:pt idx="0">
                  <c:v>2014년</c:v>
                </c:pt>
              </c:strCache>
            </c:strRef>
          </c:tx>
          <c:invertIfNegative val="0"/>
          <c:cat>
            <c:strRef>
              <c:f>차트!$A$3:$A$9</c:f>
              <c:strCache>
                <c:ptCount val="7"/>
                <c:pt idx="0">
                  <c:v>우수글로벌고</c:v>
                </c:pt>
                <c:pt idx="1">
                  <c:v>제일외국어고</c:v>
                </c:pt>
                <c:pt idx="2">
                  <c:v>서울식품고</c:v>
                </c:pt>
                <c:pt idx="3">
                  <c:v>국제정보고</c:v>
                </c:pt>
                <c:pt idx="4">
                  <c:v>명인인터넷고</c:v>
                </c:pt>
                <c:pt idx="5">
                  <c:v>대림공업고</c:v>
                </c:pt>
                <c:pt idx="6">
                  <c:v>나래생명고</c:v>
                </c:pt>
              </c:strCache>
            </c:strRef>
          </c:cat>
          <c:val>
            <c:numRef>
              <c:f>차트!$C$3:$C$9</c:f>
              <c:numCache>
                <c:formatCode>#,##0_ </c:formatCode>
                <c:ptCount val="7"/>
                <c:pt idx="0">
                  <c:v>3570</c:v>
                </c:pt>
                <c:pt idx="1">
                  <c:v>3640</c:v>
                </c:pt>
                <c:pt idx="2">
                  <c:v>3330</c:v>
                </c:pt>
                <c:pt idx="3">
                  <c:v>3680</c:v>
                </c:pt>
                <c:pt idx="4">
                  <c:v>3440</c:v>
                </c:pt>
                <c:pt idx="5">
                  <c:v>3660</c:v>
                </c:pt>
                <c:pt idx="6">
                  <c:v>3770</c:v>
                </c:pt>
              </c:numCache>
            </c:numRef>
          </c:val>
        </c:ser>
        <c:ser>
          <c:idx val="1"/>
          <c:order val="1"/>
          <c:tx>
            <c:strRef>
              <c:f>차트!$D$2</c:f>
              <c:strCache>
                <c:ptCount val="1"/>
                <c:pt idx="0">
                  <c:v>2015년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차트!$A$3:$A$9</c:f>
              <c:strCache>
                <c:ptCount val="7"/>
                <c:pt idx="0">
                  <c:v>우수글로벌고</c:v>
                </c:pt>
                <c:pt idx="1">
                  <c:v>제일외국어고</c:v>
                </c:pt>
                <c:pt idx="2">
                  <c:v>서울식품고</c:v>
                </c:pt>
                <c:pt idx="3">
                  <c:v>국제정보고</c:v>
                </c:pt>
                <c:pt idx="4">
                  <c:v>명인인터넷고</c:v>
                </c:pt>
                <c:pt idx="5">
                  <c:v>대림공업고</c:v>
                </c:pt>
                <c:pt idx="6">
                  <c:v>나래생명고</c:v>
                </c:pt>
              </c:strCache>
            </c:strRef>
          </c:cat>
          <c:val>
            <c:numRef>
              <c:f>차트!$D$3:$D$9</c:f>
              <c:numCache>
                <c:formatCode>#,##0_ </c:formatCode>
                <c:ptCount val="7"/>
                <c:pt idx="0">
                  <c:v>3770</c:v>
                </c:pt>
                <c:pt idx="1">
                  <c:v>3640</c:v>
                </c:pt>
                <c:pt idx="2">
                  <c:v>3440</c:v>
                </c:pt>
                <c:pt idx="3">
                  <c:v>3570</c:v>
                </c:pt>
                <c:pt idx="4">
                  <c:v>3530</c:v>
                </c:pt>
                <c:pt idx="5">
                  <c:v>3570</c:v>
                </c:pt>
                <c:pt idx="6">
                  <c:v>3800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992512"/>
        <c:axId val="100994432"/>
      </c:barChart>
      <c:catAx>
        <c:axId val="100992512"/>
        <c:scaling>
          <c:orientation val="minMax"/>
        </c:scaling>
        <c:delete val="0"/>
        <c:axPos val="b"/>
        <c:majorTickMark val="out"/>
        <c:minorTickMark val="none"/>
        <c:tickLblPos val="nextTo"/>
        <c:crossAx val="100994432"/>
        <c:crosses val="autoZero"/>
        <c:auto val="1"/>
        <c:lblAlgn val="ctr"/>
        <c:lblOffset val="100"/>
        <c:noMultiLvlLbl val="0"/>
      </c:catAx>
      <c:valAx>
        <c:axId val="100994432"/>
        <c:scaling>
          <c:orientation val="minMax"/>
        </c:scaling>
        <c:delete val="0"/>
        <c:axPos val="l"/>
        <c:majorGridlines/>
        <c:numFmt formatCode="#,##0_ " sourceLinked="1"/>
        <c:majorTickMark val="out"/>
        <c:minorTickMark val="none"/>
        <c:tickLblPos val="nextTo"/>
        <c:crossAx val="100992512"/>
        <c:crosses val="autoZero"/>
        <c:crossBetween val="between"/>
      </c:valAx>
      <c:spPr>
        <a:gradFill flip="none" rotWithShape="1">
          <a:gsLst>
            <a:gs pos="0">
              <a:srgbClr val="FC9FCB"/>
            </a:gs>
            <a:gs pos="13000">
              <a:srgbClr val="F8B049"/>
            </a:gs>
            <a:gs pos="21001">
              <a:srgbClr val="F8B049"/>
            </a:gs>
            <a:gs pos="63000">
              <a:srgbClr val="FEE7F2"/>
            </a:gs>
            <a:gs pos="67000">
              <a:srgbClr val="F952A0"/>
            </a:gs>
            <a:gs pos="69000">
              <a:srgbClr val="C50849"/>
            </a:gs>
            <a:gs pos="82001">
              <a:srgbClr val="B43E85"/>
            </a:gs>
            <a:gs pos="100000">
              <a:srgbClr val="F8B049"/>
            </a:gs>
          </a:gsLst>
          <a:lin ang="5400000" scaled="1"/>
          <a:tileRect/>
        </a:gradFill>
      </c:spPr>
    </c:plotArea>
    <c:legend>
      <c:legendPos val="t"/>
      <c:layout/>
      <c:overlay val="0"/>
    </c:legend>
    <c:plotVisOnly val="1"/>
    <c:dispBlanksAs val="gap"/>
    <c:showDLblsOverMax val="0"/>
  </c:chart>
  <c:spPr>
    <a:ln w="22225">
      <a:solidFill>
        <a:srgbClr val="002060"/>
      </a:solidFill>
      <a:prstDash val="dash"/>
    </a:ln>
  </c:spPr>
  <c:txPr>
    <a:bodyPr/>
    <a:lstStyle/>
    <a:p>
      <a:pPr>
        <a:defRPr>
          <a:latin typeface="굴림" panose="020B0600000101010101" pitchFamily="50" charset="-127"/>
          <a:ea typeface="굴림" panose="020B0600000101010101" pitchFamily="50" charset="-127"/>
        </a:defRPr>
      </a:pPr>
      <a:endParaRPr lang="ko-KR"/>
    </a:p>
  </c:txPr>
  <c:printSettings>
    <c:headerFooter/>
    <c:pageMargins b="0.75" l="0.7" r="0.7" t="0.75" header="0.3" footer="0.3"/>
    <c:pageSetup/>
  </c:printSettings>
</c:chartSpace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0</xdr:rowOff>
    </xdr:from>
    <xdr:to>
      <xdr:col>7</xdr:col>
      <xdr:colOff>647700</xdr:colOff>
      <xdr:row>1</xdr:row>
      <xdr:rowOff>19050</xdr:rowOff>
    </xdr:to>
    <xdr:sp macro="" textlink="">
      <xdr:nvSpPr>
        <xdr:cNvPr id="4" name="가로로 말린 두루마리 모양 3"/>
        <xdr:cNvSpPr/>
      </xdr:nvSpPr>
      <xdr:spPr>
        <a:xfrm>
          <a:off x="942975" y="0"/>
          <a:ext cx="6143625" cy="1028700"/>
        </a:xfrm>
        <a:prstGeom prst="horizontalScroll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ko-KR" altLang="en-US" sz="2000" baseline="0">
              <a:ea typeface="맑은 고딕" panose="020B0503020000020004" pitchFamily="50" charset="-127"/>
            </a:rPr>
            <a:t>강남 </a:t>
          </a:r>
          <a:r>
            <a:rPr lang="en-US" altLang="ko-KR" sz="2000" baseline="0">
              <a:ea typeface="맑은 고딕" panose="020B0503020000020004" pitchFamily="50" charset="-127"/>
            </a:rPr>
            <a:t>P</a:t>
          </a:r>
          <a:r>
            <a:rPr lang="ko-KR" altLang="en-US" sz="2000" baseline="0">
              <a:ea typeface="맑은 고딕" panose="020B0503020000020004" pitchFamily="50" charset="-127"/>
            </a:rPr>
            <a:t>고등학교 대학수학능력 원서 접수현황표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19050</xdr:rowOff>
    </xdr:from>
    <xdr:to>
      <xdr:col>7</xdr:col>
      <xdr:colOff>923925</xdr:colOff>
      <xdr:row>0</xdr:row>
      <xdr:rowOff>990600</xdr:rowOff>
    </xdr:to>
    <xdr:sp macro="" textlink="">
      <xdr:nvSpPr>
        <xdr:cNvPr id="3" name="배지 2"/>
        <xdr:cNvSpPr/>
      </xdr:nvSpPr>
      <xdr:spPr>
        <a:xfrm>
          <a:off x="1238250" y="19050"/>
          <a:ext cx="6496050" cy="971550"/>
        </a:xfrm>
        <a:prstGeom prst="plaque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ko-KR" altLang="en-US" sz="2000" b="1">
              <a:latin typeface="궁서체" panose="02030609000101010101" pitchFamily="17" charset="-127"/>
              <a:ea typeface="궁서체" panose="02030609000101010101" pitchFamily="17" charset="-127"/>
            </a:rPr>
            <a:t>특성화학교별 자격증 취득현황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33336</xdr:rowOff>
    </xdr:from>
    <xdr:to>
      <xdr:col>7</xdr:col>
      <xdr:colOff>657225</xdr:colOff>
      <xdr:row>26</xdr:row>
      <xdr:rowOff>190499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김현우" refreshedDate="42649.68275" createdVersion="4" refreshedVersion="4" minRefreshableVersion="3" recordCount="10">
  <cacheSource type="worksheet">
    <worksheetSource ref="A2:G12" sheet="피벗테이블"/>
  </cacheSource>
  <cacheFields count="7">
    <cacheField name="학교명" numFmtId="0">
      <sharedItems/>
    </cacheField>
    <cacheField name="구분" numFmtId="0">
      <sharedItems count="3">
        <s v="여고"/>
        <s v="남고"/>
        <s v="공학"/>
      </sharedItems>
    </cacheField>
    <cacheField name="지역" numFmtId="0">
      <sharedItems count="3">
        <s v="서울"/>
        <s v="부산"/>
        <s v="전남"/>
      </sharedItems>
    </cacheField>
    <cacheField name="학생 수" numFmtId="0">
      <sharedItems containsSemiMixedTypes="0" containsString="0" containsNumber="1" containsInteger="1" minValue="1130" maxValue="1400"/>
    </cacheField>
    <cacheField name="2013년" numFmtId="0">
      <sharedItems containsSemiMixedTypes="0" containsString="0" containsNumber="1" containsInteger="1" minValue="3100" maxValue="3860"/>
    </cacheField>
    <cacheField name="2014년" numFmtId="0">
      <sharedItems containsSemiMixedTypes="0" containsString="0" containsNumber="1" containsInteger="1" minValue="3240" maxValue="3780"/>
    </cacheField>
    <cacheField name="2015년" numFmtId="0">
      <sharedItems containsSemiMixedTypes="0" containsString="0" containsNumber="1" containsInteger="1" minValue="3340" maxValue="38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">
  <r>
    <s v="우수글로벌고"/>
    <x v="0"/>
    <x v="0"/>
    <n v="1270"/>
    <n v="3700"/>
    <n v="3570"/>
    <n v="3770"/>
  </r>
  <r>
    <s v="제일외국어고"/>
    <x v="1"/>
    <x v="1"/>
    <n v="1380"/>
    <n v="3740"/>
    <n v="3640"/>
    <n v="3640"/>
  </r>
  <r>
    <s v="서울식품고"/>
    <x v="2"/>
    <x v="2"/>
    <n v="1140"/>
    <n v="3100"/>
    <n v="3330"/>
    <n v="3440"/>
  </r>
  <r>
    <s v="국제정보고"/>
    <x v="0"/>
    <x v="1"/>
    <n v="1260"/>
    <n v="3770"/>
    <n v="3680"/>
    <n v="3570"/>
  </r>
  <r>
    <s v="명인인터넷고"/>
    <x v="2"/>
    <x v="2"/>
    <n v="1130"/>
    <n v="3330"/>
    <n v="3440"/>
    <n v="3530"/>
  </r>
  <r>
    <s v="대림공업고"/>
    <x v="1"/>
    <x v="0"/>
    <n v="1280"/>
    <n v="3470"/>
    <n v="3660"/>
    <n v="3570"/>
  </r>
  <r>
    <s v="나래생명고"/>
    <x v="0"/>
    <x v="1"/>
    <n v="1400"/>
    <n v="3860"/>
    <n v="3770"/>
    <n v="3800"/>
  </r>
  <r>
    <s v="미래외국어고"/>
    <x v="1"/>
    <x v="0"/>
    <n v="1330"/>
    <n v="3770"/>
    <n v="3780"/>
    <n v="3640"/>
  </r>
  <r>
    <s v="이화경영고"/>
    <x v="0"/>
    <x v="2"/>
    <n v="1310"/>
    <n v="3110"/>
    <n v="3240"/>
    <n v="3340"/>
  </r>
  <r>
    <s v="중앙의료고"/>
    <x v="2"/>
    <x v="1"/>
    <n v="1150"/>
    <n v="3240"/>
    <n v="3340"/>
    <n v="344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피벗 테이블1" cacheId="4" dataOnRows="1" applyNumberFormats="0" applyBorderFormats="0" applyFontFormats="0" applyPatternFormats="0" applyAlignmentFormats="0" applyWidthHeightFormats="1" dataCaption="값" missingCaption="***" updatedVersion="4" minRefreshableVersion="3" useAutoFormatting="1" colGrandTotals="0" itemPrintTitles="1" mergeItem="1" createdVersion="4" indent="0" compact="0" compactData="0" multipleFieldFilters="0">
  <location ref="A3:D16" firstHeaderRow="1" firstDataRow="2" firstDataCol="2"/>
  <pivotFields count="7">
    <pivotField compact="0" outline="0" showAll="0"/>
    <pivotField axis="axisRow" compact="0" outline="0" showAll="0">
      <items count="4">
        <item x="2"/>
        <item x="1"/>
        <item x="0"/>
        <item t="default"/>
      </items>
    </pivotField>
    <pivotField axis="axisCol" compact="0" outline="0" showAll="0">
      <items count="4">
        <item h="1" x="1"/>
        <item x="0"/>
        <item x="2"/>
        <item t="default"/>
      </items>
    </pivotField>
    <pivotField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2">
    <field x="1"/>
    <field x="-2"/>
  </rowFields>
  <rowItems count="12">
    <i>
      <x/>
      <x/>
    </i>
    <i r="1" i="1">
      <x v="1"/>
    </i>
    <i r="1" i="2">
      <x v="2"/>
    </i>
    <i>
      <x v="1"/>
      <x/>
    </i>
    <i r="1" i="1">
      <x v="1"/>
    </i>
    <i r="1" i="2">
      <x v="2"/>
    </i>
    <i>
      <x v="2"/>
      <x/>
    </i>
    <i r="1" i="1">
      <x v="1"/>
    </i>
    <i r="1" i="2">
      <x v="2"/>
    </i>
    <i t="grand">
      <x/>
    </i>
    <i t="grand" i="1">
      <x/>
    </i>
    <i t="grand" i="2">
      <x/>
    </i>
  </rowItems>
  <colFields count="1">
    <field x="2"/>
  </colFields>
  <colItems count="2">
    <i>
      <x v="1"/>
    </i>
    <i>
      <x v="2"/>
    </i>
  </colItems>
  <dataFields count="3">
    <dataField name="평균 : 2013년" fld="4" subtotal="average" baseField="1" baseItem="0"/>
    <dataField name="평균 : 2014년" fld="5" subtotal="average" baseField="1" baseItem="0"/>
    <dataField name="평균 : 2015년" fld="6" subtotal="average" baseField="1" baseItem="0"/>
  </dataFields>
  <formats count="2">
    <format dxfId="2">
      <pivotArea outline="0" collapsedLevelsAreSubtotals="1" fieldPosition="0"/>
    </format>
    <format dxfId="1">
      <pivotArea outline="0" collapsedLevelsAreSubtotals="1" fieldPosition="0"/>
    </format>
  </formats>
  <pivotTableStyleInfo name="PivotStyleMedium1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zoomScaleNormal="100" workbookViewId="0">
      <selection activeCell="E23" sqref="E23"/>
    </sheetView>
  </sheetViews>
  <sheetFormatPr defaultRowHeight="13.5" x14ac:dyDescent="0.3"/>
  <cols>
    <col min="1" max="2" width="12.125" style="1" customWidth="1"/>
    <col min="3" max="3" width="13.75" style="1" customWidth="1"/>
    <col min="4" max="7" width="11.625" style="1" customWidth="1"/>
    <col min="8" max="8" width="8.625" style="1" customWidth="1"/>
    <col min="9" max="9" width="11.625" style="1" customWidth="1"/>
    <col min="10" max="16384" width="9" style="1"/>
  </cols>
  <sheetData>
    <row r="1" spans="1:9" ht="80.099999999999994" customHeight="1" x14ac:dyDescent="0.3"/>
    <row r="2" spans="1:9" ht="18" customHeight="1" x14ac:dyDescent="0.3">
      <c r="A2" s="6" t="s">
        <v>2</v>
      </c>
      <c r="B2" s="6" t="s">
        <v>3</v>
      </c>
      <c r="C2" s="6" t="s">
        <v>4</v>
      </c>
      <c r="D2" s="6" t="s">
        <v>26</v>
      </c>
      <c r="E2" s="6" t="s">
        <v>21</v>
      </c>
      <c r="F2" s="6" t="s">
        <v>22</v>
      </c>
      <c r="G2" s="6" t="s">
        <v>23</v>
      </c>
      <c r="H2" s="6" t="s">
        <v>0</v>
      </c>
      <c r="I2" s="6" t="s">
        <v>1</v>
      </c>
    </row>
    <row r="3" spans="1:9" ht="18" customHeight="1" x14ac:dyDescent="0.3">
      <c r="A3" s="2" t="s">
        <v>5</v>
      </c>
      <c r="B3" s="3" t="s">
        <v>6</v>
      </c>
      <c r="C3" s="2" t="s">
        <v>27</v>
      </c>
      <c r="D3" s="3">
        <v>810</v>
      </c>
      <c r="E3" s="3">
        <v>6</v>
      </c>
      <c r="F3" s="4">
        <v>790</v>
      </c>
      <c r="G3" s="4">
        <v>12</v>
      </c>
      <c r="H3" s="5">
        <f>RANK(D3,$D$3:$D$12,0)</f>
        <v>1</v>
      </c>
      <c r="I3" s="2" t="str">
        <f>IF(F3&gt;=100,"고염식","")</f>
        <v>고염식</v>
      </c>
    </row>
    <row r="4" spans="1:9" ht="18" customHeight="1" x14ac:dyDescent="0.3">
      <c r="A4" s="2" t="s">
        <v>7</v>
      </c>
      <c r="B4" s="3" t="s">
        <v>8</v>
      </c>
      <c r="C4" s="2" t="s">
        <v>27</v>
      </c>
      <c r="D4" s="3">
        <v>190</v>
      </c>
      <c r="E4" s="3">
        <v>24</v>
      </c>
      <c r="F4" s="4">
        <v>66</v>
      </c>
      <c r="G4" s="4">
        <v>10</v>
      </c>
      <c r="H4" s="5">
        <f t="shared" ref="H4:H12" si="0">RANK(D4,$D$3:$D$12,0)</f>
        <v>3</v>
      </c>
      <c r="I4" s="2" t="str">
        <f t="shared" ref="I4:I12" si="1">IF(F4&gt;=100,"고염식","")</f>
        <v/>
      </c>
    </row>
    <row r="5" spans="1:9" ht="18" customHeight="1" x14ac:dyDescent="0.3">
      <c r="A5" s="2" t="s">
        <v>9</v>
      </c>
      <c r="B5" s="3" t="s">
        <v>10</v>
      </c>
      <c r="C5" s="2" t="s">
        <v>11</v>
      </c>
      <c r="D5" s="3">
        <v>145</v>
      </c>
      <c r="E5" s="3">
        <v>19</v>
      </c>
      <c r="F5" s="4">
        <v>150</v>
      </c>
      <c r="G5" s="4">
        <v>7</v>
      </c>
      <c r="H5" s="5">
        <f t="shared" si="0"/>
        <v>7</v>
      </c>
      <c r="I5" s="2" t="str">
        <f t="shared" si="1"/>
        <v>고염식</v>
      </c>
    </row>
    <row r="6" spans="1:9" ht="18" customHeight="1" x14ac:dyDescent="0.3">
      <c r="A6" s="2" t="s">
        <v>12</v>
      </c>
      <c r="B6" s="3" t="s">
        <v>13</v>
      </c>
      <c r="C6" s="2" t="s">
        <v>11</v>
      </c>
      <c r="D6" s="3">
        <v>295</v>
      </c>
      <c r="E6" s="3">
        <v>31</v>
      </c>
      <c r="F6" s="4">
        <v>170</v>
      </c>
      <c r="G6" s="4">
        <v>5</v>
      </c>
      <c r="H6" s="5">
        <f t="shared" si="0"/>
        <v>2</v>
      </c>
      <c r="I6" s="2" t="str">
        <f t="shared" si="1"/>
        <v>고염식</v>
      </c>
    </row>
    <row r="7" spans="1:9" ht="18" customHeight="1" x14ac:dyDescent="0.3">
      <c r="A7" s="2" t="s">
        <v>9</v>
      </c>
      <c r="B7" s="3" t="s">
        <v>14</v>
      </c>
      <c r="C7" s="2" t="s">
        <v>11</v>
      </c>
      <c r="D7" s="3">
        <v>190</v>
      </c>
      <c r="E7" s="3">
        <v>27</v>
      </c>
      <c r="F7" s="4">
        <v>260</v>
      </c>
      <c r="G7" s="4">
        <v>9</v>
      </c>
      <c r="H7" s="5">
        <f t="shared" si="0"/>
        <v>3</v>
      </c>
      <c r="I7" s="2" t="str">
        <f t="shared" si="1"/>
        <v>고염식</v>
      </c>
    </row>
    <row r="8" spans="1:9" ht="18" customHeight="1" x14ac:dyDescent="0.3">
      <c r="A8" s="2" t="s">
        <v>7</v>
      </c>
      <c r="B8" s="3" t="s">
        <v>15</v>
      </c>
      <c r="C8" s="2" t="s">
        <v>16</v>
      </c>
      <c r="D8" s="3">
        <v>165</v>
      </c>
      <c r="E8" s="3">
        <v>16</v>
      </c>
      <c r="F8" s="4">
        <v>85</v>
      </c>
      <c r="G8" s="4">
        <v>10</v>
      </c>
      <c r="H8" s="5">
        <f t="shared" si="0"/>
        <v>5</v>
      </c>
      <c r="I8" s="2" t="str">
        <f t="shared" si="1"/>
        <v/>
      </c>
    </row>
    <row r="9" spans="1:9" ht="18" customHeight="1" x14ac:dyDescent="0.3">
      <c r="A9" s="2" t="s">
        <v>7</v>
      </c>
      <c r="B9" s="3" t="s">
        <v>17</v>
      </c>
      <c r="C9" s="2" t="s">
        <v>16</v>
      </c>
      <c r="D9" s="3">
        <v>110</v>
      </c>
      <c r="E9" s="3">
        <v>12</v>
      </c>
      <c r="F9" s="4">
        <v>25</v>
      </c>
      <c r="G9" s="4">
        <v>6</v>
      </c>
      <c r="H9" s="5">
        <f t="shared" si="0"/>
        <v>10</v>
      </c>
      <c r="I9" s="2" t="str">
        <f t="shared" si="1"/>
        <v/>
      </c>
    </row>
    <row r="10" spans="1:9" ht="18" customHeight="1" x14ac:dyDescent="0.3">
      <c r="A10" s="2" t="s">
        <v>12</v>
      </c>
      <c r="B10" s="3" t="s">
        <v>18</v>
      </c>
      <c r="C10" s="2" t="s">
        <v>27</v>
      </c>
      <c r="D10" s="3">
        <v>130</v>
      </c>
      <c r="E10" s="3">
        <v>15</v>
      </c>
      <c r="F10" s="4">
        <v>55</v>
      </c>
      <c r="G10" s="4">
        <v>5</v>
      </c>
      <c r="H10" s="5">
        <f t="shared" si="0"/>
        <v>9</v>
      </c>
      <c r="I10" s="2" t="str">
        <f t="shared" si="1"/>
        <v/>
      </c>
    </row>
    <row r="11" spans="1:9" ht="18" customHeight="1" x14ac:dyDescent="0.3">
      <c r="A11" s="2" t="s">
        <v>5</v>
      </c>
      <c r="B11" s="3" t="s">
        <v>19</v>
      </c>
      <c r="C11" s="2" t="s">
        <v>27</v>
      </c>
      <c r="D11" s="3">
        <v>151</v>
      </c>
      <c r="E11" s="3">
        <v>20</v>
      </c>
      <c r="F11" s="4">
        <v>75</v>
      </c>
      <c r="G11" s="4">
        <v>7</v>
      </c>
      <c r="H11" s="5">
        <f t="shared" si="0"/>
        <v>6</v>
      </c>
      <c r="I11" s="2" t="str">
        <f t="shared" si="1"/>
        <v/>
      </c>
    </row>
    <row r="12" spans="1:9" ht="18" customHeight="1" x14ac:dyDescent="0.3">
      <c r="A12" s="2" t="s">
        <v>9</v>
      </c>
      <c r="B12" s="3" t="s">
        <v>20</v>
      </c>
      <c r="C12" s="2" t="s">
        <v>11</v>
      </c>
      <c r="D12" s="3">
        <v>145</v>
      </c>
      <c r="E12" s="3">
        <v>22</v>
      </c>
      <c r="F12" s="4">
        <v>65</v>
      </c>
      <c r="G12" s="4">
        <v>6</v>
      </c>
      <c r="H12" s="5">
        <f t="shared" si="0"/>
        <v>7</v>
      </c>
      <c r="I12" s="2" t="str">
        <f t="shared" si="1"/>
        <v/>
      </c>
    </row>
    <row r="13" spans="1:9" ht="18" customHeight="1" x14ac:dyDescent="0.3">
      <c r="A13" s="19" t="s">
        <v>28</v>
      </c>
      <c r="B13" s="20"/>
      <c r="C13" s="20"/>
      <c r="D13" s="21"/>
      <c r="E13" s="16">
        <f>DSUM(A2:G12,4,C2:C3)</f>
        <v>1281</v>
      </c>
      <c r="F13" s="16"/>
      <c r="G13" s="16"/>
      <c r="H13" s="15"/>
      <c r="I13" s="15"/>
    </row>
    <row r="14" spans="1:9" ht="18" customHeight="1" x14ac:dyDescent="0.3">
      <c r="A14" s="22" t="s">
        <v>25</v>
      </c>
      <c r="B14" s="23"/>
      <c r="C14" s="23"/>
      <c r="D14" s="24"/>
      <c r="E14" s="17">
        <f>MAX(E3:E12)-MIN(E3:E12)</f>
        <v>25</v>
      </c>
      <c r="F14" s="17"/>
      <c r="G14" s="17"/>
      <c r="H14" s="15"/>
      <c r="I14" s="15"/>
    </row>
    <row r="15" spans="1:9" ht="18" customHeight="1" x14ac:dyDescent="0.3">
      <c r="A15" s="19" t="s">
        <v>24</v>
      </c>
      <c r="B15" s="20"/>
      <c r="C15" s="20"/>
      <c r="D15" s="21"/>
      <c r="E15" s="18">
        <f>COUNTIF(C3:C12,C5)</f>
        <v>4</v>
      </c>
      <c r="F15" s="18"/>
      <c r="G15" s="18"/>
      <c r="H15" s="15"/>
      <c r="I15" s="15"/>
    </row>
  </sheetData>
  <mergeCells count="7">
    <mergeCell ref="H13:I15"/>
    <mergeCell ref="E13:G13"/>
    <mergeCell ref="E14:G14"/>
    <mergeCell ref="E15:G15"/>
    <mergeCell ref="A13:D13"/>
    <mergeCell ref="A14:D14"/>
    <mergeCell ref="A15:D15"/>
  </mergeCells>
  <phoneticPr fontId="2" type="noConversion"/>
  <conditionalFormatting sqref="A3:I12">
    <cfRule type="expression" dxfId="4" priority="1">
      <formula>$D3&lt;=150</formula>
    </cfRule>
  </conditionalFormatting>
  <pageMargins left="0.7" right="0.7" top="0.75" bottom="0.75" header="0.3" footer="0.3"/>
  <pageSetup paperSize="9" orientation="portrait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zoomScaleNormal="100" workbookViewId="0">
      <selection activeCell="J16" sqref="J16"/>
    </sheetView>
  </sheetViews>
  <sheetFormatPr defaultRowHeight="13.5" x14ac:dyDescent="0.3"/>
  <cols>
    <col min="1" max="1" width="15.625" style="1" customWidth="1"/>
    <col min="2" max="3" width="11.625" style="1" customWidth="1"/>
    <col min="4" max="9" width="12.625" style="1" customWidth="1"/>
    <col min="10" max="16384" width="9" style="1"/>
  </cols>
  <sheetData>
    <row r="1" spans="1:9" ht="80.099999999999994" customHeight="1" x14ac:dyDescent="0.3"/>
    <row r="2" spans="1:9" ht="18" customHeight="1" x14ac:dyDescent="0.3">
      <c r="A2" s="12" t="s">
        <v>40</v>
      </c>
      <c r="B2" s="12" t="s">
        <v>67</v>
      </c>
      <c r="C2" s="12" t="s">
        <v>32</v>
      </c>
      <c r="D2" s="12" t="s">
        <v>78</v>
      </c>
      <c r="E2" s="12" t="s">
        <v>34</v>
      </c>
      <c r="F2" s="12" t="s">
        <v>36</v>
      </c>
      <c r="G2" s="12" t="s">
        <v>38</v>
      </c>
      <c r="H2" s="12" t="s">
        <v>29</v>
      </c>
      <c r="I2" s="12" t="s">
        <v>30</v>
      </c>
    </row>
    <row r="3" spans="1:9" ht="18" customHeight="1" x14ac:dyDescent="0.3">
      <c r="A3" s="10" t="s">
        <v>42</v>
      </c>
      <c r="B3" s="3" t="s">
        <v>74</v>
      </c>
      <c r="C3" s="4" t="s">
        <v>62</v>
      </c>
      <c r="D3" s="29">
        <v>1270</v>
      </c>
      <c r="E3" s="30">
        <v>3700</v>
      </c>
      <c r="F3" s="14">
        <v>3570</v>
      </c>
      <c r="G3" s="30">
        <v>3770</v>
      </c>
      <c r="H3" s="5">
        <f>RANK(G3,$G$3:$G$12)</f>
        <v>2</v>
      </c>
      <c r="I3" s="10" t="str">
        <f>IF(D3&lt;=1300,"정원확대","")</f>
        <v>정원확대</v>
      </c>
    </row>
    <row r="4" spans="1:9" ht="18" customHeight="1" x14ac:dyDescent="0.3">
      <c r="A4" s="10" t="s">
        <v>44</v>
      </c>
      <c r="B4" s="3" t="s">
        <v>75</v>
      </c>
      <c r="C4" s="4" t="s">
        <v>64</v>
      </c>
      <c r="D4" s="29">
        <v>1380</v>
      </c>
      <c r="E4" s="30">
        <v>3740</v>
      </c>
      <c r="F4" s="14">
        <v>3640</v>
      </c>
      <c r="G4" s="30">
        <v>3640</v>
      </c>
      <c r="H4" s="5">
        <f t="shared" ref="H4:H12" si="0">RANK(G4,$G$3:$G$12)</f>
        <v>3</v>
      </c>
      <c r="I4" s="10" t="str">
        <f t="shared" ref="I4:I12" si="1">IF(D4&lt;=1300,"정원확대","")</f>
        <v/>
      </c>
    </row>
    <row r="5" spans="1:9" ht="18" customHeight="1" x14ac:dyDescent="0.3">
      <c r="A5" s="10" t="s">
        <v>46</v>
      </c>
      <c r="B5" s="3" t="s">
        <v>73</v>
      </c>
      <c r="C5" s="4" t="s">
        <v>66</v>
      </c>
      <c r="D5" s="29">
        <v>1140</v>
      </c>
      <c r="E5" s="30">
        <v>3100</v>
      </c>
      <c r="F5" s="14">
        <v>3330</v>
      </c>
      <c r="G5" s="30">
        <v>3440</v>
      </c>
      <c r="H5" s="5">
        <f t="shared" si="0"/>
        <v>8</v>
      </c>
      <c r="I5" s="10" t="str">
        <f t="shared" si="1"/>
        <v>정원확대</v>
      </c>
    </row>
    <row r="6" spans="1:9" ht="18" customHeight="1" x14ac:dyDescent="0.3">
      <c r="A6" s="10" t="s">
        <v>48</v>
      </c>
      <c r="B6" s="3" t="s">
        <v>69</v>
      </c>
      <c r="C6" s="4" t="s">
        <v>64</v>
      </c>
      <c r="D6" s="29">
        <v>1260</v>
      </c>
      <c r="E6" s="30">
        <v>3770</v>
      </c>
      <c r="F6" s="14">
        <v>3680</v>
      </c>
      <c r="G6" s="30">
        <v>3570</v>
      </c>
      <c r="H6" s="5">
        <f t="shared" si="0"/>
        <v>5</v>
      </c>
      <c r="I6" s="10" t="str">
        <f t="shared" si="1"/>
        <v>정원확대</v>
      </c>
    </row>
    <row r="7" spans="1:9" ht="18" customHeight="1" x14ac:dyDescent="0.3">
      <c r="A7" s="10" t="s">
        <v>50</v>
      </c>
      <c r="B7" s="3" t="s">
        <v>73</v>
      </c>
      <c r="C7" s="4" t="s">
        <v>66</v>
      </c>
      <c r="D7" s="29">
        <v>1130</v>
      </c>
      <c r="E7" s="30">
        <v>3330</v>
      </c>
      <c r="F7" s="14">
        <v>3440</v>
      </c>
      <c r="G7" s="30">
        <v>3530</v>
      </c>
      <c r="H7" s="5">
        <f t="shared" si="0"/>
        <v>7</v>
      </c>
      <c r="I7" s="10" t="str">
        <f t="shared" si="1"/>
        <v>정원확대</v>
      </c>
    </row>
    <row r="8" spans="1:9" ht="18" customHeight="1" x14ac:dyDescent="0.3">
      <c r="A8" s="10" t="s">
        <v>52</v>
      </c>
      <c r="B8" s="3" t="s">
        <v>71</v>
      </c>
      <c r="C8" s="4" t="s">
        <v>62</v>
      </c>
      <c r="D8" s="29">
        <v>1280</v>
      </c>
      <c r="E8" s="30">
        <v>3470</v>
      </c>
      <c r="F8" s="14">
        <v>3660</v>
      </c>
      <c r="G8" s="30">
        <v>3570</v>
      </c>
      <c r="H8" s="5">
        <f t="shared" si="0"/>
        <v>5</v>
      </c>
      <c r="I8" s="10" t="str">
        <f t="shared" si="1"/>
        <v>정원확대</v>
      </c>
    </row>
    <row r="9" spans="1:9" ht="18" customHeight="1" x14ac:dyDescent="0.3">
      <c r="A9" s="10" t="s">
        <v>54</v>
      </c>
      <c r="B9" s="3" t="s">
        <v>69</v>
      </c>
      <c r="C9" s="4" t="s">
        <v>64</v>
      </c>
      <c r="D9" s="29">
        <v>1400</v>
      </c>
      <c r="E9" s="30">
        <v>3860</v>
      </c>
      <c r="F9" s="14">
        <v>3770</v>
      </c>
      <c r="G9" s="30">
        <v>3800</v>
      </c>
      <c r="H9" s="5">
        <f t="shared" si="0"/>
        <v>1</v>
      </c>
      <c r="I9" s="10" t="str">
        <f t="shared" si="1"/>
        <v/>
      </c>
    </row>
    <row r="10" spans="1:9" ht="18" customHeight="1" x14ac:dyDescent="0.3">
      <c r="A10" s="10" t="s">
        <v>56</v>
      </c>
      <c r="B10" s="3" t="s">
        <v>71</v>
      </c>
      <c r="C10" s="4" t="s">
        <v>62</v>
      </c>
      <c r="D10" s="29">
        <v>1330</v>
      </c>
      <c r="E10" s="30">
        <v>3770</v>
      </c>
      <c r="F10" s="14">
        <v>3780</v>
      </c>
      <c r="G10" s="30">
        <v>3640</v>
      </c>
      <c r="H10" s="5">
        <f t="shared" si="0"/>
        <v>3</v>
      </c>
      <c r="I10" s="10" t="str">
        <f t="shared" si="1"/>
        <v/>
      </c>
    </row>
    <row r="11" spans="1:9" ht="18" customHeight="1" x14ac:dyDescent="0.3">
      <c r="A11" s="10" t="s">
        <v>58</v>
      </c>
      <c r="B11" s="3" t="s">
        <v>69</v>
      </c>
      <c r="C11" s="4" t="s">
        <v>66</v>
      </c>
      <c r="D11" s="29">
        <v>1310</v>
      </c>
      <c r="E11" s="30">
        <v>3110</v>
      </c>
      <c r="F11" s="14">
        <v>3240</v>
      </c>
      <c r="G11" s="30">
        <v>3340</v>
      </c>
      <c r="H11" s="5">
        <f t="shared" si="0"/>
        <v>10</v>
      </c>
      <c r="I11" s="10" t="str">
        <f t="shared" si="1"/>
        <v/>
      </c>
    </row>
    <row r="12" spans="1:9" ht="18" customHeight="1" x14ac:dyDescent="0.3">
      <c r="A12" s="10" t="s">
        <v>60</v>
      </c>
      <c r="B12" s="3" t="s">
        <v>73</v>
      </c>
      <c r="C12" s="4" t="s">
        <v>64</v>
      </c>
      <c r="D12" s="29">
        <v>1150</v>
      </c>
      <c r="E12" s="30">
        <v>3240</v>
      </c>
      <c r="F12" s="14">
        <v>3340</v>
      </c>
      <c r="G12" s="30">
        <v>3440</v>
      </c>
      <c r="H12" s="5">
        <f t="shared" si="0"/>
        <v>8</v>
      </c>
      <c r="I12" s="10" t="str">
        <f t="shared" si="1"/>
        <v>정원확대</v>
      </c>
    </row>
    <row r="13" spans="1:9" ht="18" customHeight="1" x14ac:dyDescent="0.3">
      <c r="A13" s="26" t="s">
        <v>76</v>
      </c>
      <c r="B13" s="27"/>
      <c r="C13" s="27"/>
      <c r="D13" s="28"/>
      <c r="E13" s="16">
        <f>MAX(E3:E12)-MIN(E3:E12)</f>
        <v>760</v>
      </c>
      <c r="F13" s="17"/>
      <c r="G13" s="17"/>
      <c r="H13" s="15"/>
      <c r="I13" s="15"/>
    </row>
    <row r="14" spans="1:9" ht="18" customHeight="1" x14ac:dyDescent="0.3">
      <c r="A14" s="26" t="s">
        <v>81</v>
      </c>
      <c r="B14" s="27"/>
      <c r="C14" s="27"/>
      <c r="D14" s="28"/>
      <c r="E14" s="16">
        <f>DAVERAGE(A2:I12,F2,C2:C3)</f>
        <v>3670</v>
      </c>
      <c r="F14" s="16"/>
      <c r="G14" s="16"/>
      <c r="H14" s="15"/>
      <c r="I14" s="15"/>
    </row>
    <row r="15" spans="1:9" ht="18" customHeight="1" x14ac:dyDescent="0.3">
      <c r="A15" s="26" t="s">
        <v>80</v>
      </c>
      <c r="B15" s="27"/>
      <c r="C15" s="27"/>
      <c r="D15" s="28"/>
      <c r="E15" s="25">
        <f>COUNTIF(F3:F12,"&gt;=3550")</f>
        <v>6</v>
      </c>
      <c r="F15" s="25"/>
      <c r="G15" s="25"/>
      <c r="H15" s="15"/>
      <c r="I15" s="15"/>
    </row>
  </sheetData>
  <mergeCells count="7">
    <mergeCell ref="H13:I15"/>
    <mergeCell ref="E13:G13"/>
    <mergeCell ref="E14:G14"/>
    <mergeCell ref="E15:G15"/>
    <mergeCell ref="A13:D13"/>
    <mergeCell ref="A14:D14"/>
    <mergeCell ref="A15:D15"/>
  </mergeCells>
  <phoneticPr fontId="2" type="noConversion"/>
  <conditionalFormatting sqref="A3:I12">
    <cfRule type="expression" dxfId="3" priority="1">
      <formula>$B3="공학"</formula>
    </cfRule>
  </conditionalFormatting>
  <pageMargins left="0.7" right="0.7" top="0.75" bottom="0.75" header="0.3" footer="0.3"/>
  <pageSetup paperSize="9" orientation="portrait" horizontalDpi="429496729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0"/>
  <sheetViews>
    <sheetView zoomScaleNormal="100" workbookViewId="0">
      <selection activeCell="E1" sqref="E1:G1048576"/>
    </sheetView>
  </sheetViews>
  <sheetFormatPr defaultRowHeight="16.5" customHeight="1" outlineLevelRow="3" outlineLevelCol="1" x14ac:dyDescent="0.3"/>
  <cols>
    <col min="1" max="1" width="15.625" style="1" customWidth="1"/>
    <col min="2" max="2" width="12.5" style="1" customWidth="1"/>
    <col min="3" max="4" width="12.625" style="1" customWidth="1"/>
    <col min="5" max="7" width="12.625" style="1" customWidth="1" outlineLevel="1"/>
    <col min="8" max="16384" width="9" style="1"/>
  </cols>
  <sheetData>
    <row r="2" spans="1:7" ht="18" customHeight="1" x14ac:dyDescent="0.3">
      <c r="A2" s="12" t="s">
        <v>39</v>
      </c>
      <c r="B2" s="12" t="s">
        <v>4</v>
      </c>
      <c r="C2" s="12" t="s">
        <v>32</v>
      </c>
      <c r="D2" s="12" t="s">
        <v>79</v>
      </c>
      <c r="E2" s="12" t="s">
        <v>33</v>
      </c>
      <c r="F2" s="12" t="s">
        <v>35</v>
      </c>
      <c r="G2" s="12" t="s">
        <v>37</v>
      </c>
    </row>
    <row r="3" spans="1:7" ht="18" customHeight="1" outlineLevel="3" x14ac:dyDescent="0.3">
      <c r="A3" s="10" t="s">
        <v>43</v>
      </c>
      <c r="B3" s="10" t="s">
        <v>70</v>
      </c>
      <c r="C3" s="10" t="s">
        <v>63</v>
      </c>
      <c r="D3" s="14">
        <v>1380</v>
      </c>
      <c r="E3" s="14">
        <v>3740</v>
      </c>
      <c r="F3" s="14">
        <v>3640</v>
      </c>
      <c r="G3" s="14">
        <v>3640</v>
      </c>
    </row>
    <row r="4" spans="1:7" ht="18" customHeight="1" outlineLevel="3" x14ac:dyDescent="0.3">
      <c r="A4" s="10" t="s">
        <v>47</v>
      </c>
      <c r="B4" s="10" t="s">
        <v>68</v>
      </c>
      <c r="C4" s="10" t="s">
        <v>63</v>
      </c>
      <c r="D4" s="14">
        <v>1260</v>
      </c>
      <c r="E4" s="14">
        <v>3770</v>
      </c>
      <c r="F4" s="14">
        <v>3680</v>
      </c>
      <c r="G4" s="14">
        <v>3570</v>
      </c>
    </row>
    <row r="5" spans="1:7" ht="18" customHeight="1" outlineLevel="3" x14ac:dyDescent="0.3">
      <c r="A5" s="10" t="s">
        <v>53</v>
      </c>
      <c r="B5" s="10" t="s">
        <v>68</v>
      </c>
      <c r="C5" s="10" t="s">
        <v>63</v>
      </c>
      <c r="D5" s="14">
        <v>1400</v>
      </c>
      <c r="E5" s="14">
        <v>3860</v>
      </c>
      <c r="F5" s="14">
        <v>3770</v>
      </c>
      <c r="G5" s="14">
        <v>3800</v>
      </c>
    </row>
    <row r="6" spans="1:7" ht="18" customHeight="1" outlineLevel="3" x14ac:dyDescent="0.3">
      <c r="A6" s="10" t="s">
        <v>59</v>
      </c>
      <c r="B6" s="10" t="s">
        <v>72</v>
      </c>
      <c r="C6" s="10" t="s">
        <v>63</v>
      </c>
      <c r="D6" s="14">
        <v>1150</v>
      </c>
      <c r="E6" s="14">
        <v>3240</v>
      </c>
      <c r="F6" s="14">
        <v>3340</v>
      </c>
      <c r="G6" s="14">
        <v>3440</v>
      </c>
    </row>
    <row r="7" spans="1:7" s="9" customFormat="1" ht="18" customHeight="1" outlineLevel="2" x14ac:dyDescent="0.3">
      <c r="A7" s="10"/>
      <c r="B7" s="10"/>
      <c r="C7" s="31" t="s">
        <v>86</v>
      </c>
      <c r="D7" s="14"/>
      <c r="E7" s="14">
        <f>SUBTOTAL(1,E3:E6)</f>
        <v>3652.5</v>
      </c>
      <c r="F7" s="14"/>
      <c r="G7" s="14"/>
    </row>
    <row r="8" spans="1:7" s="9" customFormat="1" ht="18" customHeight="1" outlineLevel="1" x14ac:dyDescent="0.3">
      <c r="A8" s="10"/>
      <c r="B8" s="10"/>
      <c r="C8" s="31" t="s">
        <v>82</v>
      </c>
      <c r="D8" s="14"/>
      <c r="E8" s="14"/>
      <c r="F8" s="14">
        <f>SUBTOTAL(4,F3:F6)</f>
        <v>3770</v>
      </c>
      <c r="G8" s="14">
        <f>SUBTOTAL(4,G3:G6)</f>
        <v>3800</v>
      </c>
    </row>
    <row r="9" spans="1:7" ht="18" customHeight="1" outlineLevel="3" x14ac:dyDescent="0.3">
      <c r="A9" s="10" t="s">
        <v>41</v>
      </c>
      <c r="B9" s="10" t="s">
        <v>68</v>
      </c>
      <c r="C9" s="10" t="s">
        <v>61</v>
      </c>
      <c r="D9" s="14">
        <v>1270</v>
      </c>
      <c r="E9" s="14">
        <v>3700</v>
      </c>
      <c r="F9" s="14">
        <v>3570</v>
      </c>
      <c r="G9" s="14">
        <v>3770</v>
      </c>
    </row>
    <row r="10" spans="1:7" ht="18" customHeight="1" outlineLevel="3" x14ac:dyDescent="0.3">
      <c r="A10" s="10" t="s">
        <v>51</v>
      </c>
      <c r="B10" s="10" t="s">
        <v>70</v>
      </c>
      <c r="C10" s="10" t="s">
        <v>61</v>
      </c>
      <c r="D10" s="14">
        <v>1280</v>
      </c>
      <c r="E10" s="14">
        <v>3470</v>
      </c>
      <c r="F10" s="14">
        <v>3660</v>
      </c>
      <c r="G10" s="14">
        <v>3570</v>
      </c>
    </row>
    <row r="11" spans="1:7" ht="18" customHeight="1" outlineLevel="3" x14ac:dyDescent="0.3">
      <c r="A11" s="10" t="s">
        <v>55</v>
      </c>
      <c r="B11" s="10" t="s">
        <v>70</v>
      </c>
      <c r="C11" s="10" t="s">
        <v>61</v>
      </c>
      <c r="D11" s="14">
        <v>1330</v>
      </c>
      <c r="E11" s="14">
        <v>3770</v>
      </c>
      <c r="F11" s="14">
        <v>3780</v>
      </c>
      <c r="G11" s="14">
        <v>3640</v>
      </c>
    </row>
    <row r="12" spans="1:7" s="9" customFormat="1" ht="18" customHeight="1" outlineLevel="2" x14ac:dyDescent="0.3">
      <c r="A12" s="10"/>
      <c r="B12" s="10"/>
      <c r="C12" s="31" t="s">
        <v>87</v>
      </c>
      <c r="D12" s="14"/>
      <c r="E12" s="14">
        <f>SUBTOTAL(1,E9:E11)</f>
        <v>3646.6666666666665</v>
      </c>
      <c r="F12" s="14"/>
      <c r="G12" s="14"/>
    </row>
    <row r="13" spans="1:7" s="9" customFormat="1" ht="18" customHeight="1" outlineLevel="1" x14ac:dyDescent="0.3">
      <c r="A13" s="10"/>
      <c r="B13" s="10"/>
      <c r="C13" s="31" t="s">
        <v>83</v>
      </c>
      <c r="D13" s="14"/>
      <c r="E13" s="14"/>
      <c r="F13" s="14">
        <f>SUBTOTAL(4,F9:F11)</f>
        <v>3780</v>
      </c>
      <c r="G13" s="14">
        <f>SUBTOTAL(4,G9:G11)</f>
        <v>3770</v>
      </c>
    </row>
    <row r="14" spans="1:7" ht="18" customHeight="1" outlineLevel="3" x14ac:dyDescent="0.3">
      <c r="A14" s="10" t="s">
        <v>45</v>
      </c>
      <c r="B14" s="10" t="s">
        <v>72</v>
      </c>
      <c r="C14" s="10" t="s">
        <v>65</v>
      </c>
      <c r="D14" s="14">
        <v>1140</v>
      </c>
      <c r="E14" s="14">
        <v>3100</v>
      </c>
      <c r="F14" s="14">
        <v>3330</v>
      </c>
      <c r="G14" s="14">
        <v>3440</v>
      </c>
    </row>
    <row r="15" spans="1:7" ht="18" customHeight="1" outlineLevel="3" x14ac:dyDescent="0.3">
      <c r="A15" s="10" t="s">
        <v>49</v>
      </c>
      <c r="B15" s="10" t="s">
        <v>72</v>
      </c>
      <c r="C15" s="10" t="s">
        <v>65</v>
      </c>
      <c r="D15" s="14">
        <v>1130</v>
      </c>
      <c r="E15" s="14">
        <v>3330</v>
      </c>
      <c r="F15" s="14">
        <v>3440</v>
      </c>
      <c r="G15" s="14">
        <v>3530</v>
      </c>
    </row>
    <row r="16" spans="1:7" ht="18" customHeight="1" outlineLevel="3" x14ac:dyDescent="0.3">
      <c r="A16" s="10" t="s">
        <v>57</v>
      </c>
      <c r="B16" s="10" t="s">
        <v>68</v>
      </c>
      <c r="C16" s="10" t="s">
        <v>65</v>
      </c>
      <c r="D16" s="14">
        <v>1310</v>
      </c>
      <c r="E16" s="14">
        <v>3110</v>
      </c>
      <c r="F16" s="14">
        <v>3240</v>
      </c>
      <c r="G16" s="14">
        <v>3340</v>
      </c>
    </row>
    <row r="17" spans="1:7" s="9" customFormat="1" ht="18" customHeight="1" outlineLevel="2" x14ac:dyDescent="0.3">
      <c r="A17" s="32"/>
      <c r="B17" s="32"/>
      <c r="C17" s="33" t="s">
        <v>88</v>
      </c>
      <c r="D17" s="34"/>
      <c r="E17" s="34">
        <f>SUBTOTAL(1,E14:E16)</f>
        <v>3180</v>
      </c>
      <c r="F17" s="34"/>
      <c r="G17" s="34"/>
    </row>
    <row r="18" spans="1:7" s="9" customFormat="1" ht="18" customHeight="1" outlineLevel="1" x14ac:dyDescent="0.3">
      <c r="A18" s="32"/>
      <c r="B18" s="32"/>
      <c r="C18" s="33" t="s">
        <v>84</v>
      </c>
      <c r="D18" s="34"/>
      <c r="E18" s="34"/>
      <c r="F18" s="34">
        <f>SUBTOTAL(4,F14:F16)</f>
        <v>3440</v>
      </c>
      <c r="G18" s="34">
        <f>SUBTOTAL(4,G14:G16)</f>
        <v>3530</v>
      </c>
    </row>
    <row r="19" spans="1:7" s="9" customFormat="1" ht="18" customHeight="1" x14ac:dyDescent="0.3">
      <c r="A19" s="32"/>
      <c r="B19" s="32"/>
      <c r="C19" s="33" t="s">
        <v>89</v>
      </c>
      <c r="D19" s="34"/>
      <c r="E19" s="34">
        <f>SUBTOTAL(1,E3:E16)</f>
        <v>3509</v>
      </c>
      <c r="F19" s="34"/>
      <c r="G19" s="34"/>
    </row>
    <row r="20" spans="1:7" s="9" customFormat="1" ht="18" customHeight="1" x14ac:dyDescent="0.3">
      <c r="A20" s="32"/>
      <c r="B20" s="32"/>
      <c r="C20" s="33" t="s">
        <v>85</v>
      </c>
      <c r="D20" s="34"/>
      <c r="E20" s="34"/>
      <c r="F20" s="34">
        <f>SUBTOTAL(4,F3:F16)</f>
        <v>3780</v>
      </c>
      <c r="G20" s="34">
        <f>SUBTOTAL(4,G3:G16)</f>
        <v>3800</v>
      </c>
    </row>
  </sheetData>
  <sortState ref="A3:G12">
    <sortCondition ref="C2"/>
  </sortState>
  <phoneticPr fontId="2" type="noConversion"/>
  <pageMargins left="0.7" right="0.7" top="0.75" bottom="0.75" header="0.3" footer="0.3"/>
  <pageSetup paperSize="9" orientation="portrait" horizont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0"/>
  <sheetViews>
    <sheetView zoomScaleNormal="100" workbookViewId="0">
      <selection activeCell="H21" sqref="H21"/>
    </sheetView>
  </sheetViews>
  <sheetFormatPr defaultRowHeight="16.5" customHeight="1" x14ac:dyDescent="0.3"/>
  <cols>
    <col min="1" max="1" width="14.625" style="1" customWidth="1"/>
    <col min="2" max="4" width="12.625" style="1" customWidth="1"/>
    <col min="5" max="7" width="15.625" style="1" customWidth="1"/>
    <col min="8" max="16384" width="9" style="1"/>
  </cols>
  <sheetData>
    <row r="2" spans="1:7" ht="18" customHeight="1" x14ac:dyDescent="0.3">
      <c r="A2" s="12" t="s">
        <v>39</v>
      </c>
      <c r="B2" s="12" t="s">
        <v>4</v>
      </c>
      <c r="C2" s="12" t="s">
        <v>32</v>
      </c>
      <c r="D2" s="12" t="s">
        <v>79</v>
      </c>
      <c r="E2" s="12" t="s">
        <v>33</v>
      </c>
      <c r="F2" s="12" t="s">
        <v>35</v>
      </c>
      <c r="G2" s="12" t="s">
        <v>37</v>
      </c>
    </row>
    <row r="3" spans="1:7" ht="18" customHeight="1" x14ac:dyDescent="0.3">
      <c r="A3" s="10" t="s">
        <v>41</v>
      </c>
      <c r="B3" s="10" t="s">
        <v>68</v>
      </c>
      <c r="C3" s="10" t="s">
        <v>61</v>
      </c>
      <c r="D3" s="11">
        <v>1270</v>
      </c>
      <c r="E3" s="11">
        <v>3700</v>
      </c>
      <c r="F3" s="11">
        <v>3570</v>
      </c>
      <c r="G3" s="11">
        <v>3770</v>
      </c>
    </row>
    <row r="4" spans="1:7" ht="18" customHeight="1" x14ac:dyDescent="0.3">
      <c r="A4" s="10" t="s">
        <v>43</v>
      </c>
      <c r="B4" s="10" t="s">
        <v>70</v>
      </c>
      <c r="C4" s="10" t="s">
        <v>63</v>
      </c>
      <c r="D4" s="11">
        <v>1380</v>
      </c>
      <c r="E4" s="11">
        <v>3740</v>
      </c>
      <c r="F4" s="11">
        <v>3640</v>
      </c>
      <c r="G4" s="11">
        <v>3640</v>
      </c>
    </row>
    <row r="5" spans="1:7" ht="18" customHeight="1" x14ac:dyDescent="0.3">
      <c r="A5" s="10" t="s">
        <v>45</v>
      </c>
      <c r="B5" s="10" t="s">
        <v>72</v>
      </c>
      <c r="C5" s="10" t="s">
        <v>65</v>
      </c>
      <c r="D5" s="11">
        <v>1140</v>
      </c>
      <c r="E5" s="11">
        <v>3100</v>
      </c>
      <c r="F5" s="11">
        <v>3330</v>
      </c>
      <c r="G5" s="11">
        <v>3440</v>
      </c>
    </row>
    <row r="6" spans="1:7" ht="18" customHeight="1" x14ac:dyDescent="0.3">
      <c r="A6" s="10" t="s">
        <v>47</v>
      </c>
      <c r="B6" s="10" t="s">
        <v>68</v>
      </c>
      <c r="C6" s="10" t="s">
        <v>63</v>
      </c>
      <c r="D6" s="11">
        <v>1260</v>
      </c>
      <c r="E6" s="11">
        <v>3770</v>
      </c>
      <c r="F6" s="11">
        <v>3680</v>
      </c>
      <c r="G6" s="11">
        <v>3570</v>
      </c>
    </row>
    <row r="7" spans="1:7" ht="18" customHeight="1" x14ac:dyDescent="0.3">
      <c r="A7" s="10" t="s">
        <v>49</v>
      </c>
      <c r="B7" s="10" t="s">
        <v>72</v>
      </c>
      <c r="C7" s="10" t="s">
        <v>65</v>
      </c>
      <c r="D7" s="11">
        <v>1130</v>
      </c>
      <c r="E7" s="11">
        <v>3330</v>
      </c>
      <c r="F7" s="11">
        <v>3440</v>
      </c>
      <c r="G7" s="11">
        <v>3530</v>
      </c>
    </row>
    <row r="8" spans="1:7" ht="18" customHeight="1" x14ac:dyDescent="0.3">
      <c r="A8" s="10" t="s">
        <v>51</v>
      </c>
      <c r="B8" s="10" t="s">
        <v>70</v>
      </c>
      <c r="C8" s="10" t="s">
        <v>61</v>
      </c>
      <c r="D8" s="11">
        <v>1280</v>
      </c>
      <c r="E8" s="11">
        <v>3470</v>
      </c>
      <c r="F8" s="11">
        <v>3660</v>
      </c>
      <c r="G8" s="11">
        <v>3570</v>
      </c>
    </row>
    <row r="9" spans="1:7" ht="18" customHeight="1" x14ac:dyDescent="0.3">
      <c r="A9" s="10" t="s">
        <v>53</v>
      </c>
      <c r="B9" s="10" t="s">
        <v>68</v>
      </c>
      <c r="C9" s="10" t="s">
        <v>63</v>
      </c>
      <c r="D9" s="11">
        <v>1400</v>
      </c>
      <c r="E9" s="11">
        <v>3860</v>
      </c>
      <c r="F9" s="11">
        <v>3770</v>
      </c>
      <c r="G9" s="11">
        <v>3800</v>
      </c>
    </row>
    <row r="10" spans="1:7" ht="18" customHeight="1" x14ac:dyDescent="0.3">
      <c r="A10" s="10" t="s">
        <v>55</v>
      </c>
      <c r="B10" s="10" t="s">
        <v>70</v>
      </c>
      <c r="C10" s="10" t="s">
        <v>61</v>
      </c>
      <c r="D10" s="11">
        <v>1330</v>
      </c>
      <c r="E10" s="11">
        <v>3770</v>
      </c>
      <c r="F10" s="11">
        <v>3780</v>
      </c>
      <c r="G10" s="11">
        <v>3640</v>
      </c>
    </row>
    <row r="11" spans="1:7" ht="18" customHeight="1" x14ac:dyDescent="0.3">
      <c r="A11" s="10" t="s">
        <v>57</v>
      </c>
      <c r="B11" s="10" t="s">
        <v>68</v>
      </c>
      <c r="C11" s="10" t="s">
        <v>65</v>
      </c>
      <c r="D11" s="11">
        <v>1310</v>
      </c>
      <c r="E11" s="11">
        <v>3110</v>
      </c>
      <c r="F11" s="11">
        <v>3240</v>
      </c>
      <c r="G11" s="11">
        <v>3340</v>
      </c>
    </row>
    <row r="12" spans="1:7" ht="18" customHeight="1" x14ac:dyDescent="0.3">
      <c r="A12" s="10" t="s">
        <v>59</v>
      </c>
      <c r="B12" s="10" t="s">
        <v>72</v>
      </c>
      <c r="C12" s="10" t="s">
        <v>63</v>
      </c>
      <c r="D12" s="11">
        <v>1150</v>
      </c>
      <c r="E12" s="11">
        <v>3240</v>
      </c>
      <c r="F12" s="11">
        <v>3340</v>
      </c>
      <c r="G12" s="11">
        <v>3440</v>
      </c>
    </row>
    <row r="13" spans="1:7" ht="18" customHeight="1" x14ac:dyDescent="0.3"/>
    <row r="14" spans="1:7" ht="18" customHeight="1" x14ac:dyDescent="0.3">
      <c r="A14" s="12" t="s">
        <v>31</v>
      </c>
    </row>
    <row r="15" spans="1:7" ht="18" customHeight="1" x14ac:dyDescent="0.3">
      <c r="A15" s="8" t="b">
        <f>AND(B3="여고",G3&gt;=3600)</f>
        <v>1</v>
      </c>
    </row>
    <row r="18" spans="1:4" ht="16.5" customHeight="1" x14ac:dyDescent="0.3">
      <c r="A18" s="12" t="s">
        <v>39</v>
      </c>
      <c r="B18" s="12" t="s">
        <v>32</v>
      </c>
      <c r="C18" s="12" t="s">
        <v>78</v>
      </c>
      <c r="D18" s="12" t="s">
        <v>33</v>
      </c>
    </row>
    <row r="19" spans="1:4" ht="16.5" customHeight="1" x14ac:dyDescent="0.3">
      <c r="A19" s="10" t="s">
        <v>41</v>
      </c>
      <c r="B19" s="10" t="s">
        <v>61</v>
      </c>
      <c r="C19" s="14">
        <v>1270</v>
      </c>
      <c r="D19" s="14">
        <v>3700</v>
      </c>
    </row>
    <row r="20" spans="1:4" ht="16.5" customHeight="1" x14ac:dyDescent="0.3">
      <c r="A20" s="10" t="s">
        <v>53</v>
      </c>
      <c r="B20" s="10" t="s">
        <v>63</v>
      </c>
      <c r="C20" s="14">
        <v>1400</v>
      </c>
      <c r="D20" s="14">
        <v>3860</v>
      </c>
    </row>
  </sheetData>
  <phoneticPr fontId="2" type="noConversion"/>
  <pageMargins left="0.7" right="0.7" top="0.75" bottom="0.75" header="0.3" footer="0.3"/>
  <pageSetup paperSize="9" orientation="portrait" horizont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1:F15"/>
  <sheetViews>
    <sheetView showGridLines="0" workbookViewId="0">
      <selection activeCell="I24" sqref="I24"/>
    </sheetView>
  </sheetViews>
  <sheetFormatPr defaultRowHeight="16.5" outlineLevelRow="1" outlineLevelCol="1" x14ac:dyDescent="0.3"/>
  <cols>
    <col min="3" max="3" width="6.875" customWidth="1"/>
    <col min="4" max="6" width="16" bestFit="1" customWidth="1" outlineLevel="1"/>
  </cols>
  <sheetData>
    <row r="1" spans="2:6" ht="17.25" thickBot="1" x14ac:dyDescent="0.35"/>
    <row r="2" spans="2:6" x14ac:dyDescent="0.3">
      <c r="B2" s="39" t="s">
        <v>99</v>
      </c>
      <c r="C2" s="40"/>
      <c r="D2" s="46"/>
      <c r="E2" s="46"/>
      <c r="F2" s="46"/>
    </row>
    <row r="3" spans="2:6" collapsed="1" x14ac:dyDescent="0.3">
      <c r="B3" s="38"/>
      <c r="C3" s="38"/>
      <c r="D3" s="47" t="s">
        <v>101</v>
      </c>
      <c r="E3" s="47" t="s">
        <v>96</v>
      </c>
      <c r="F3" s="47" t="s">
        <v>98</v>
      </c>
    </row>
    <row r="4" spans="2:6" ht="27" hidden="1" outlineLevel="1" x14ac:dyDescent="0.3">
      <c r="B4" s="42"/>
      <c r="C4" s="42"/>
      <c r="D4" s="35"/>
      <c r="E4" s="49" t="s">
        <v>97</v>
      </c>
      <c r="F4" s="49" t="s">
        <v>97</v>
      </c>
    </row>
    <row r="5" spans="2:6" x14ac:dyDescent="0.3">
      <c r="B5" s="43" t="s">
        <v>100</v>
      </c>
      <c r="C5" s="44"/>
      <c r="D5" s="41"/>
      <c r="E5" s="41"/>
      <c r="F5" s="41"/>
    </row>
    <row r="6" spans="2:6" outlineLevel="1" x14ac:dyDescent="0.3">
      <c r="B6" s="42"/>
      <c r="C6" s="42" t="s">
        <v>90</v>
      </c>
      <c r="D6" s="36">
        <v>3100</v>
      </c>
      <c r="E6" s="48">
        <v>3250</v>
      </c>
      <c r="F6" s="48">
        <v>2950</v>
      </c>
    </row>
    <row r="7" spans="2:6" outlineLevel="1" x14ac:dyDescent="0.3">
      <c r="B7" s="42"/>
      <c r="C7" s="42" t="s">
        <v>91</v>
      </c>
      <c r="D7" s="36">
        <v>3330</v>
      </c>
      <c r="E7" s="48">
        <v>3480</v>
      </c>
      <c r="F7" s="48">
        <v>3180</v>
      </c>
    </row>
    <row r="8" spans="2:6" outlineLevel="1" x14ac:dyDescent="0.3">
      <c r="B8" s="42"/>
      <c r="C8" s="42" t="s">
        <v>92</v>
      </c>
      <c r="D8" s="36">
        <v>3110</v>
      </c>
      <c r="E8" s="48">
        <v>3260</v>
      </c>
      <c r="F8" s="48">
        <v>2960</v>
      </c>
    </row>
    <row r="9" spans="2:6" x14ac:dyDescent="0.3">
      <c r="B9" s="43" t="s">
        <v>102</v>
      </c>
      <c r="C9" s="44"/>
      <c r="D9" s="41"/>
      <c r="E9" s="41"/>
      <c r="F9" s="41"/>
    </row>
    <row r="10" spans="2:6" outlineLevel="1" x14ac:dyDescent="0.3">
      <c r="B10" s="42"/>
      <c r="C10" s="42" t="s">
        <v>93</v>
      </c>
      <c r="D10" s="36">
        <v>9870</v>
      </c>
      <c r="E10" s="36">
        <v>10020</v>
      </c>
      <c r="F10" s="36">
        <v>9720</v>
      </c>
    </row>
    <row r="11" spans="2:6" outlineLevel="1" x14ac:dyDescent="0.3">
      <c r="B11" s="42"/>
      <c r="C11" s="42" t="s">
        <v>94</v>
      </c>
      <c r="D11" s="36">
        <v>10300</v>
      </c>
      <c r="E11" s="36">
        <v>10450</v>
      </c>
      <c r="F11" s="36">
        <v>10150</v>
      </c>
    </row>
    <row r="12" spans="2:6" ht="17.25" outlineLevel="1" thickBot="1" x14ac:dyDescent="0.35">
      <c r="B12" s="45"/>
      <c r="C12" s="45" t="s">
        <v>95</v>
      </c>
      <c r="D12" s="37">
        <v>9690</v>
      </c>
      <c r="E12" s="37">
        <v>9840</v>
      </c>
      <c r="F12" s="37">
        <v>9540</v>
      </c>
    </row>
    <row r="13" spans="2:6" x14ac:dyDescent="0.3">
      <c r="B13" t="s">
        <v>103</v>
      </c>
    </row>
    <row r="14" spans="2:6" x14ac:dyDescent="0.3">
      <c r="B14" t="s">
        <v>104</v>
      </c>
    </row>
    <row r="15" spans="2:6" x14ac:dyDescent="0.3">
      <c r="B15" t="s">
        <v>105</v>
      </c>
    </row>
  </sheetData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zoomScaleNormal="100" workbookViewId="0">
      <selection activeCell="G10" sqref="G10"/>
    </sheetView>
  </sheetViews>
  <sheetFormatPr defaultRowHeight="16.5" customHeight="1" x14ac:dyDescent="0.3"/>
  <cols>
    <col min="1" max="1" width="13.625" style="7" customWidth="1"/>
    <col min="2" max="3" width="10.625" style="7" customWidth="1"/>
    <col min="4" max="6" width="12.625" style="7" customWidth="1"/>
    <col min="7" max="7" width="17.125" style="7" customWidth="1"/>
    <col min="8" max="16384" width="9" style="7"/>
  </cols>
  <sheetData>
    <row r="2" spans="1:7" ht="18" customHeight="1" x14ac:dyDescent="0.3">
      <c r="A2" s="12" t="s">
        <v>39</v>
      </c>
      <c r="B2" s="12" t="s">
        <v>4</v>
      </c>
      <c r="C2" s="12" t="s">
        <v>32</v>
      </c>
      <c r="D2" s="12" t="s">
        <v>33</v>
      </c>
      <c r="E2" s="12" t="s">
        <v>35</v>
      </c>
      <c r="F2" s="12" t="s">
        <v>37</v>
      </c>
      <c r="G2" s="12" t="s">
        <v>77</v>
      </c>
    </row>
    <row r="3" spans="1:7" ht="18" customHeight="1" x14ac:dyDescent="0.3">
      <c r="A3" s="10" t="s">
        <v>43</v>
      </c>
      <c r="B3" s="10" t="s">
        <v>70</v>
      </c>
      <c r="C3" s="10" t="s">
        <v>63</v>
      </c>
      <c r="D3" s="11">
        <v>3740</v>
      </c>
      <c r="E3" s="11">
        <v>3640</v>
      </c>
      <c r="F3" s="11">
        <v>3640</v>
      </c>
      <c r="G3" s="11">
        <f t="shared" ref="G3:G12" si="0">SUM(D3:F3)</f>
        <v>11020</v>
      </c>
    </row>
    <row r="4" spans="1:7" ht="18" customHeight="1" x14ac:dyDescent="0.3">
      <c r="A4" s="10" t="s">
        <v>47</v>
      </c>
      <c r="B4" s="10" t="s">
        <v>68</v>
      </c>
      <c r="C4" s="10" t="s">
        <v>63</v>
      </c>
      <c r="D4" s="11">
        <v>3770</v>
      </c>
      <c r="E4" s="11">
        <v>3680</v>
      </c>
      <c r="F4" s="11">
        <v>3570</v>
      </c>
      <c r="G4" s="11">
        <f t="shared" si="0"/>
        <v>11020</v>
      </c>
    </row>
    <row r="5" spans="1:7" ht="18" customHeight="1" x14ac:dyDescent="0.3">
      <c r="A5" s="10" t="s">
        <v>53</v>
      </c>
      <c r="B5" s="10" t="s">
        <v>68</v>
      </c>
      <c r="C5" s="10" t="s">
        <v>63</v>
      </c>
      <c r="D5" s="11">
        <v>3860</v>
      </c>
      <c r="E5" s="11">
        <v>3770</v>
      </c>
      <c r="F5" s="11">
        <v>3800</v>
      </c>
      <c r="G5" s="11">
        <f t="shared" si="0"/>
        <v>11430</v>
      </c>
    </row>
    <row r="6" spans="1:7" ht="18" customHeight="1" x14ac:dyDescent="0.3">
      <c r="A6" s="10" t="s">
        <v>59</v>
      </c>
      <c r="B6" s="10" t="s">
        <v>72</v>
      </c>
      <c r="C6" s="10" t="s">
        <v>63</v>
      </c>
      <c r="D6" s="11">
        <v>3240</v>
      </c>
      <c r="E6" s="11">
        <v>3340</v>
      </c>
      <c r="F6" s="11">
        <v>3440</v>
      </c>
      <c r="G6" s="11">
        <f t="shared" si="0"/>
        <v>10020</v>
      </c>
    </row>
    <row r="7" spans="1:7" ht="18" customHeight="1" x14ac:dyDescent="0.3">
      <c r="A7" s="10" t="s">
        <v>41</v>
      </c>
      <c r="B7" s="10" t="s">
        <v>68</v>
      </c>
      <c r="C7" s="10" t="s">
        <v>61</v>
      </c>
      <c r="D7" s="11">
        <v>3700</v>
      </c>
      <c r="E7" s="11">
        <v>3570</v>
      </c>
      <c r="F7" s="11">
        <v>3770</v>
      </c>
      <c r="G7" s="11">
        <f t="shared" si="0"/>
        <v>11040</v>
      </c>
    </row>
    <row r="8" spans="1:7" ht="18" customHeight="1" x14ac:dyDescent="0.3">
      <c r="A8" s="10" t="s">
        <v>51</v>
      </c>
      <c r="B8" s="10" t="s">
        <v>70</v>
      </c>
      <c r="C8" s="10" t="s">
        <v>61</v>
      </c>
      <c r="D8" s="11">
        <v>3470</v>
      </c>
      <c r="E8" s="11">
        <v>3660</v>
      </c>
      <c r="F8" s="11">
        <v>3570</v>
      </c>
      <c r="G8" s="11">
        <f t="shared" si="0"/>
        <v>10700</v>
      </c>
    </row>
    <row r="9" spans="1:7" ht="18" customHeight="1" x14ac:dyDescent="0.3">
      <c r="A9" s="10" t="s">
        <v>55</v>
      </c>
      <c r="B9" s="10" t="s">
        <v>70</v>
      </c>
      <c r="C9" s="10" t="s">
        <v>61</v>
      </c>
      <c r="D9" s="11">
        <v>3770</v>
      </c>
      <c r="E9" s="11">
        <v>3780</v>
      </c>
      <c r="F9" s="11">
        <v>3640</v>
      </c>
      <c r="G9" s="11">
        <f t="shared" si="0"/>
        <v>11190</v>
      </c>
    </row>
    <row r="10" spans="1:7" ht="18" customHeight="1" x14ac:dyDescent="0.3">
      <c r="A10" s="10" t="s">
        <v>45</v>
      </c>
      <c r="B10" s="10" t="s">
        <v>72</v>
      </c>
      <c r="C10" s="10" t="s">
        <v>65</v>
      </c>
      <c r="D10" s="11">
        <v>3100</v>
      </c>
      <c r="E10" s="11">
        <v>3330</v>
      </c>
      <c r="F10" s="11">
        <v>3440</v>
      </c>
      <c r="G10" s="11">
        <f t="shared" si="0"/>
        <v>9870</v>
      </c>
    </row>
    <row r="11" spans="1:7" ht="18" customHeight="1" x14ac:dyDescent="0.3">
      <c r="A11" s="10" t="s">
        <v>49</v>
      </c>
      <c r="B11" s="10" t="s">
        <v>72</v>
      </c>
      <c r="C11" s="10" t="s">
        <v>65</v>
      </c>
      <c r="D11" s="11">
        <v>3330</v>
      </c>
      <c r="E11" s="11">
        <v>3440</v>
      </c>
      <c r="F11" s="11">
        <v>3530</v>
      </c>
      <c r="G11" s="11">
        <f t="shared" si="0"/>
        <v>10300</v>
      </c>
    </row>
    <row r="12" spans="1:7" ht="18" customHeight="1" x14ac:dyDescent="0.3">
      <c r="A12" s="10" t="s">
        <v>57</v>
      </c>
      <c r="B12" s="10" t="s">
        <v>68</v>
      </c>
      <c r="C12" s="10" t="s">
        <v>65</v>
      </c>
      <c r="D12" s="11">
        <v>3110</v>
      </c>
      <c r="E12" s="11">
        <v>3240</v>
      </c>
      <c r="F12" s="11">
        <v>3340</v>
      </c>
      <c r="G12" s="11">
        <f t="shared" si="0"/>
        <v>9690</v>
      </c>
    </row>
  </sheetData>
  <scenarios current="1" sqref="G10:G12">
    <scenario name="2013년 150 증가" locked="1" count="3" user="김현우" comment="만든 사람 김현우 날짜 2016-10-06">
      <inputCells r="D10" val="3250" numFmtId="177"/>
      <inputCells r="D11" val="3480" numFmtId="177"/>
      <inputCells r="D12" val="3260" numFmtId="177"/>
    </scenario>
    <scenario name="2013년 150 감소" locked="1" count="3" user="김현우" comment="만든 사람 김현우 날짜 2016-10-06">
      <inputCells r="D10" val="2950" numFmtId="177"/>
      <inputCells r="D11" val="3180" numFmtId="177"/>
      <inputCells r="D12" val="2960" numFmtId="177"/>
    </scenario>
  </scenarios>
  <sortState ref="A3:G12">
    <sortCondition ref="C2"/>
  </sortState>
  <phoneticPr fontId="2" type="noConversion"/>
  <pageMargins left="0.7" right="0.7" top="0.75" bottom="0.75" header="0.3" footer="0.3"/>
  <pageSetup paperSize="9" orientation="portrait" horizont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6"/>
  <sheetViews>
    <sheetView workbookViewId="0">
      <selection activeCell="E17" sqref="E17"/>
    </sheetView>
  </sheetViews>
  <sheetFormatPr defaultRowHeight="16.5" x14ac:dyDescent="0.3"/>
  <cols>
    <col min="1" max="1" width="18.875" customWidth="1"/>
    <col min="2" max="2" width="13" customWidth="1"/>
    <col min="3" max="5" width="14.5" customWidth="1"/>
    <col min="6" max="7" width="14" bestFit="1" customWidth="1"/>
    <col min="8" max="8" width="14" customWidth="1"/>
    <col min="9" max="9" width="14.5" customWidth="1"/>
    <col min="10" max="10" width="14.5" bestFit="1" customWidth="1"/>
    <col min="11" max="13" width="18.875" bestFit="1" customWidth="1"/>
  </cols>
  <sheetData>
    <row r="3" spans="1:4" x14ac:dyDescent="0.3">
      <c r="A3" s="50"/>
      <c r="B3" s="50"/>
      <c r="C3" s="51" t="s">
        <v>32</v>
      </c>
      <c r="D3" s="50"/>
    </row>
    <row r="4" spans="1:4" x14ac:dyDescent="0.3">
      <c r="A4" s="51" t="s">
        <v>4</v>
      </c>
      <c r="B4" s="51" t="s">
        <v>113</v>
      </c>
      <c r="C4" s="52" t="s">
        <v>61</v>
      </c>
      <c r="D4" s="52" t="s">
        <v>65</v>
      </c>
    </row>
    <row r="5" spans="1:4" x14ac:dyDescent="0.3">
      <c r="A5" s="54" t="s">
        <v>72</v>
      </c>
      <c r="B5" s="52" t="s">
        <v>107</v>
      </c>
      <c r="C5" s="55" t="s">
        <v>112</v>
      </c>
      <c r="D5" s="55">
        <v>3215</v>
      </c>
    </row>
    <row r="6" spans="1:4" x14ac:dyDescent="0.3">
      <c r="A6" s="53"/>
      <c r="B6" s="52" t="s">
        <v>109</v>
      </c>
      <c r="C6" s="55" t="s">
        <v>112</v>
      </c>
      <c r="D6" s="55">
        <v>3385</v>
      </c>
    </row>
    <row r="7" spans="1:4" x14ac:dyDescent="0.3">
      <c r="A7" s="53"/>
      <c r="B7" s="52" t="s">
        <v>111</v>
      </c>
      <c r="C7" s="55" t="s">
        <v>112</v>
      </c>
      <c r="D7" s="55">
        <v>3485</v>
      </c>
    </row>
    <row r="8" spans="1:4" x14ac:dyDescent="0.3">
      <c r="A8" s="54" t="s">
        <v>70</v>
      </c>
      <c r="B8" s="52" t="s">
        <v>107</v>
      </c>
      <c r="C8" s="55">
        <v>3620</v>
      </c>
      <c r="D8" s="55" t="s">
        <v>112</v>
      </c>
    </row>
    <row r="9" spans="1:4" x14ac:dyDescent="0.3">
      <c r="A9" s="53"/>
      <c r="B9" s="52" t="s">
        <v>109</v>
      </c>
      <c r="C9" s="55">
        <v>3720</v>
      </c>
      <c r="D9" s="55" t="s">
        <v>112</v>
      </c>
    </row>
    <row r="10" spans="1:4" x14ac:dyDescent="0.3">
      <c r="A10" s="53"/>
      <c r="B10" s="52" t="s">
        <v>111</v>
      </c>
      <c r="C10" s="55">
        <v>3605</v>
      </c>
      <c r="D10" s="55" t="s">
        <v>112</v>
      </c>
    </row>
    <row r="11" spans="1:4" x14ac:dyDescent="0.3">
      <c r="A11" s="54" t="s">
        <v>68</v>
      </c>
      <c r="B11" s="52" t="s">
        <v>107</v>
      </c>
      <c r="C11" s="55">
        <v>3700</v>
      </c>
      <c r="D11" s="55">
        <v>3110</v>
      </c>
    </row>
    <row r="12" spans="1:4" x14ac:dyDescent="0.3">
      <c r="A12" s="53"/>
      <c r="B12" s="52" t="s">
        <v>109</v>
      </c>
      <c r="C12" s="55">
        <v>3570</v>
      </c>
      <c r="D12" s="55">
        <v>3240</v>
      </c>
    </row>
    <row r="13" spans="1:4" x14ac:dyDescent="0.3">
      <c r="A13" s="53"/>
      <c r="B13" s="52" t="s">
        <v>111</v>
      </c>
      <c r="C13" s="55">
        <v>3770</v>
      </c>
      <c r="D13" s="55">
        <v>3340</v>
      </c>
    </row>
    <row r="14" spans="1:4" x14ac:dyDescent="0.3">
      <c r="A14" s="54" t="s">
        <v>106</v>
      </c>
      <c r="B14" s="53"/>
      <c r="C14" s="55">
        <v>3646.6666666666665</v>
      </c>
      <c r="D14" s="55">
        <v>3180</v>
      </c>
    </row>
    <row r="15" spans="1:4" x14ac:dyDescent="0.3">
      <c r="A15" s="54" t="s">
        <v>108</v>
      </c>
      <c r="B15" s="53"/>
      <c r="C15" s="55">
        <v>3670</v>
      </c>
      <c r="D15" s="55">
        <v>3336.6666666666665</v>
      </c>
    </row>
    <row r="16" spans="1:4" x14ac:dyDescent="0.3">
      <c r="A16" s="54" t="s">
        <v>110</v>
      </c>
      <c r="B16" s="53"/>
      <c r="C16" s="55">
        <v>3660</v>
      </c>
      <c r="D16" s="55">
        <v>3436.6666666666665</v>
      </c>
    </row>
  </sheetData>
  <mergeCells count="6">
    <mergeCell ref="A15:B15"/>
    <mergeCell ref="A16:B16"/>
    <mergeCell ref="A5:A7"/>
    <mergeCell ref="A8:A10"/>
    <mergeCell ref="A11:A13"/>
    <mergeCell ref="A14:B14"/>
  </mergeCells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zoomScaleNormal="100" workbookViewId="0">
      <selection activeCell="A2" sqref="A2:G12"/>
    </sheetView>
  </sheetViews>
  <sheetFormatPr defaultRowHeight="16.5" customHeight="1" x14ac:dyDescent="0.3"/>
  <cols>
    <col min="1" max="1" width="12.5" style="1" customWidth="1"/>
    <col min="2" max="7" width="12.625" style="1" customWidth="1"/>
    <col min="8" max="16384" width="9" style="1"/>
  </cols>
  <sheetData>
    <row r="2" spans="1:7" ht="18" customHeight="1" x14ac:dyDescent="0.3">
      <c r="A2" s="12" t="s">
        <v>39</v>
      </c>
      <c r="B2" s="12" t="s">
        <v>4</v>
      </c>
      <c r="C2" s="12" t="s">
        <v>32</v>
      </c>
      <c r="D2" s="12" t="s">
        <v>79</v>
      </c>
      <c r="E2" s="12" t="s">
        <v>33</v>
      </c>
      <c r="F2" s="12" t="s">
        <v>35</v>
      </c>
      <c r="G2" s="12" t="s">
        <v>37</v>
      </c>
    </row>
    <row r="3" spans="1:7" ht="18" customHeight="1" x14ac:dyDescent="0.3">
      <c r="A3" s="10" t="s">
        <v>41</v>
      </c>
      <c r="B3" s="10" t="s">
        <v>68</v>
      </c>
      <c r="C3" s="10" t="s">
        <v>61</v>
      </c>
      <c r="D3" s="10">
        <v>1270</v>
      </c>
      <c r="E3" s="10">
        <v>3700</v>
      </c>
      <c r="F3" s="10">
        <v>3570</v>
      </c>
      <c r="G3" s="10">
        <v>3770</v>
      </c>
    </row>
    <row r="4" spans="1:7" ht="18" customHeight="1" x14ac:dyDescent="0.3">
      <c r="A4" s="10" t="s">
        <v>43</v>
      </c>
      <c r="B4" s="10" t="s">
        <v>70</v>
      </c>
      <c r="C4" s="10" t="s">
        <v>63</v>
      </c>
      <c r="D4" s="10">
        <v>1380</v>
      </c>
      <c r="E4" s="10">
        <v>3740</v>
      </c>
      <c r="F4" s="10">
        <v>3640</v>
      </c>
      <c r="G4" s="10">
        <v>3640</v>
      </c>
    </row>
    <row r="5" spans="1:7" ht="18" customHeight="1" x14ac:dyDescent="0.3">
      <c r="A5" s="10" t="s">
        <v>45</v>
      </c>
      <c r="B5" s="10" t="s">
        <v>72</v>
      </c>
      <c r="C5" s="10" t="s">
        <v>65</v>
      </c>
      <c r="D5" s="10">
        <v>1140</v>
      </c>
      <c r="E5" s="10">
        <v>3100</v>
      </c>
      <c r="F5" s="10">
        <v>3330</v>
      </c>
      <c r="G5" s="10">
        <v>3440</v>
      </c>
    </row>
    <row r="6" spans="1:7" ht="18" customHeight="1" x14ac:dyDescent="0.3">
      <c r="A6" s="10" t="s">
        <v>47</v>
      </c>
      <c r="B6" s="10" t="s">
        <v>68</v>
      </c>
      <c r="C6" s="10" t="s">
        <v>63</v>
      </c>
      <c r="D6" s="10">
        <v>1260</v>
      </c>
      <c r="E6" s="10">
        <v>3770</v>
      </c>
      <c r="F6" s="10">
        <v>3680</v>
      </c>
      <c r="G6" s="10">
        <v>3570</v>
      </c>
    </row>
    <row r="7" spans="1:7" ht="18" customHeight="1" x14ac:dyDescent="0.3">
      <c r="A7" s="10" t="s">
        <v>49</v>
      </c>
      <c r="B7" s="10" t="s">
        <v>72</v>
      </c>
      <c r="C7" s="10" t="s">
        <v>65</v>
      </c>
      <c r="D7" s="10">
        <v>1130</v>
      </c>
      <c r="E7" s="10">
        <v>3330</v>
      </c>
      <c r="F7" s="10">
        <v>3440</v>
      </c>
      <c r="G7" s="10">
        <v>3530</v>
      </c>
    </row>
    <row r="8" spans="1:7" ht="18" customHeight="1" x14ac:dyDescent="0.3">
      <c r="A8" s="10" t="s">
        <v>51</v>
      </c>
      <c r="B8" s="10" t="s">
        <v>70</v>
      </c>
      <c r="C8" s="10" t="s">
        <v>61</v>
      </c>
      <c r="D8" s="10">
        <v>1280</v>
      </c>
      <c r="E8" s="10">
        <v>3470</v>
      </c>
      <c r="F8" s="10">
        <v>3660</v>
      </c>
      <c r="G8" s="10">
        <v>3570</v>
      </c>
    </row>
    <row r="9" spans="1:7" ht="18" customHeight="1" x14ac:dyDescent="0.3">
      <c r="A9" s="10" t="s">
        <v>53</v>
      </c>
      <c r="B9" s="10" t="s">
        <v>68</v>
      </c>
      <c r="C9" s="10" t="s">
        <v>63</v>
      </c>
      <c r="D9" s="10">
        <v>1400</v>
      </c>
      <c r="E9" s="10">
        <v>3860</v>
      </c>
      <c r="F9" s="10">
        <v>3770</v>
      </c>
      <c r="G9" s="10">
        <v>3800</v>
      </c>
    </row>
    <row r="10" spans="1:7" ht="18" customHeight="1" x14ac:dyDescent="0.3">
      <c r="A10" s="10" t="s">
        <v>55</v>
      </c>
      <c r="B10" s="10" t="s">
        <v>70</v>
      </c>
      <c r="C10" s="10" t="s">
        <v>61</v>
      </c>
      <c r="D10" s="10">
        <v>1330</v>
      </c>
      <c r="E10" s="10">
        <v>3770</v>
      </c>
      <c r="F10" s="10">
        <v>3780</v>
      </c>
      <c r="G10" s="10">
        <v>3640</v>
      </c>
    </row>
    <row r="11" spans="1:7" ht="18" customHeight="1" x14ac:dyDescent="0.3">
      <c r="A11" s="10" t="s">
        <v>57</v>
      </c>
      <c r="B11" s="10" t="s">
        <v>68</v>
      </c>
      <c r="C11" s="10" t="s">
        <v>65</v>
      </c>
      <c r="D11" s="10">
        <v>1310</v>
      </c>
      <c r="E11" s="10">
        <v>3110</v>
      </c>
      <c r="F11" s="10">
        <v>3240</v>
      </c>
      <c r="G11" s="10">
        <v>3340</v>
      </c>
    </row>
    <row r="12" spans="1:7" ht="18" customHeight="1" x14ac:dyDescent="0.3">
      <c r="A12" s="10" t="s">
        <v>59</v>
      </c>
      <c r="B12" s="10" t="s">
        <v>72</v>
      </c>
      <c r="C12" s="10" t="s">
        <v>63</v>
      </c>
      <c r="D12" s="10">
        <v>1150</v>
      </c>
      <c r="E12" s="10">
        <v>3240</v>
      </c>
      <c r="F12" s="10">
        <v>3340</v>
      </c>
      <c r="G12" s="10">
        <v>3440</v>
      </c>
    </row>
  </sheetData>
  <dataConsolidate/>
  <phoneticPr fontId="2" type="noConversion"/>
  <pageMargins left="0.7" right="0.7" top="0.75" bottom="0.75" header="0.3" footer="0.3"/>
  <pageSetup paperSize="9" orientation="portrait" horizontalDpi="429496729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9"/>
  <sheetViews>
    <sheetView zoomScaleNormal="100" workbookViewId="0">
      <selection activeCell="J30" sqref="J30"/>
    </sheetView>
  </sheetViews>
  <sheetFormatPr defaultRowHeight="16.5" customHeight="1" x14ac:dyDescent="0.3"/>
  <cols>
    <col min="1" max="4" width="12.625" style="1" customWidth="1"/>
    <col min="5" max="16384" width="9" style="1"/>
  </cols>
  <sheetData>
    <row r="2" spans="1:4" ht="18" customHeight="1" x14ac:dyDescent="0.3">
      <c r="A2" s="12" t="s">
        <v>39</v>
      </c>
      <c r="B2" s="12" t="s">
        <v>33</v>
      </c>
      <c r="C2" s="12" t="s">
        <v>35</v>
      </c>
      <c r="D2" s="12" t="s">
        <v>37</v>
      </c>
    </row>
    <row r="3" spans="1:4" ht="18" customHeight="1" x14ac:dyDescent="0.3">
      <c r="A3" s="10" t="s">
        <v>41</v>
      </c>
      <c r="B3" s="13">
        <v>3700</v>
      </c>
      <c r="C3" s="13">
        <v>3570</v>
      </c>
      <c r="D3" s="13">
        <v>3770</v>
      </c>
    </row>
    <row r="4" spans="1:4" ht="18" customHeight="1" x14ac:dyDescent="0.3">
      <c r="A4" s="10" t="s">
        <v>43</v>
      </c>
      <c r="B4" s="13">
        <v>3740</v>
      </c>
      <c r="C4" s="13">
        <v>3640</v>
      </c>
      <c r="D4" s="13">
        <v>3640</v>
      </c>
    </row>
    <row r="5" spans="1:4" ht="18" customHeight="1" x14ac:dyDescent="0.3">
      <c r="A5" s="10" t="s">
        <v>45</v>
      </c>
      <c r="B5" s="13">
        <v>3100</v>
      </c>
      <c r="C5" s="13">
        <v>3330</v>
      </c>
      <c r="D5" s="13">
        <v>3440</v>
      </c>
    </row>
    <row r="6" spans="1:4" ht="18" customHeight="1" x14ac:dyDescent="0.3">
      <c r="A6" s="10" t="s">
        <v>47</v>
      </c>
      <c r="B6" s="13">
        <v>3770</v>
      </c>
      <c r="C6" s="13">
        <v>3680</v>
      </c>
      <c r="D6" s="13">
        <v>3570</v>
      </c>
    </row>
    <row r="7" spans="1:4" ht="18" customHeight="1" x14ac:dyDescent="0.3">
      <c r="A7" s="10" t="s">
        <v>49</v>
      </c>
      <c r="B7" s="13">
        <v>3330</v>
      </c>
      <c r="C7" s="13">
        <v>3440</v>
      </c>
      <c r="D7" s="13">
        <v>3530</v>
      </c>
    </row>
    <row r="8" spans="1:4" ht="18" customHeight="1" x14ac:dyDescent="0.3">
      <c r="A8" s="10" t="s">
        <v>51</v>
      </c>
      <c r="B8" s="13">
        <v>3470</v>
      </c>
      <c r="C8" s="13">
        <v>3660</v>
      </c>
      <c r="D8" s="13">
        <v>3570</v>
      </c>
    </row>
    <row r="9" spans="1:4" ht="18" customHeight="1" x14ac:dyDescent="0.3">
      <c r="A9" s="10" t="s">
        <v>53</v>
      </c>
      <c r="B9" s="13">
        <v>3860</v>
      </c>
      <c r="C9" s="13">
        <v>3770</v>
      </c>
      <c r="D9" s="13">
        <v>3800</v>
      </c>
    </row>
  </sheetData>
  <phoneticPr fontId="2" type="noConversion"/>
  <pageMargins left="0.7" right="0.7" top="0.75" bottom="0.75" header="0.3" footer="0.3"/>
  <pageSetup paperSize="9" orientation="portrait" horizont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9</vt:i4>
      </vt:variant>
      <vt:variant>
        <vt:lpstr>이름이 지정된 범위</vt:lpstr>
      </vt:variant>
      <vt:variant>
        <vt:i4>2</vt:i4>
      </vt:variant>
    </vt:vector>
  </HeadingPairs>
  <TitlesOfParts>
    <vt:vector size="11" baseType="lpstr">
      <vt:lpstr>영양성분</vt:lpstr>
      <vt:lpstr>취득현황</vt:lpstr>
      <vt:lpstr>부분합</vt:lpstr>
      <vt:lpstr>필터</vt:lpstr>
      <vt:lpstr>시나리오 요약</vt:lpstr>
      <vt:lpstr>시나리오</vt:lpstr>
      <vt:lpstr>피벗테이블 정답</vt:lpstr>
      <vt:lpstr>피벗테이블</vt:lpstr>
      <vt:lpstr>차트</vt:lpstr>
      <vt:lpstr>필터!Criteria</vt:lpstr>
      <vt:lpstr>필터!Extract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</dc:creator>
  <cp:lastModifiedBy>김현우</cp:lastModifiedBy>
  <dcterms:created xsi:type="dcterms:W3CDTF">2014-12-10T01:47:46Z</dcterms:created>
  <dcterms:modified xsi:type="dcterms:W3CDTF">2016-10-06T07:37:57Z</dcterms:modified>
</cp:coreProperties>
</file>