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5" yWindow="405" windowWidth="20940" windowHeight="11130"/>
  </bookViews>
  <sheets>
    <sheet name="주문내역" sheetId="7" r:id="rId1"/>
    <sheet name="부분합" sheetId="10" r:id="rId2"/>
    <sheet name="필터" sheetId="9" r:id="rId3"/>
    <sheet name="시나리오 요약" sheetId="16" r:id="rId4"/>
    <sheet name="시나리오" sheetId="11" r:id="rId5"/>
    <sheet name="피벗테이블 정답" sheetId="14" r:id="rId6"/>
    <sheet name="피벗테이블" sheetId="13" r:id="rId7"/>
    <sheet name="차트" sheetId="15" r:id="rId8"/>
  </sheets>
  <definedNames>
    <definedName name="_xlnm._FilterDatabase" localSheetId="4" hidden="1">시나리오!$A$2:$G$12</definedName>
    <definedName name="_xlnm._FilterDatabase" localSheetId="7" hidden="1">차트!$A$2:$D$7</definedName>
    <definedName name="_xlnm._FilterDatabase" localSheetId="6" hidden="1">피벗테이블!$A$2:$G$12</definedName>
    <definedName name="_xlnm._FilterDatabase" localSheetId="2" hidden="1">필터!$A$2:$G$12</definedName>
    <definedName name="_xlnm.Criteria" localSheetId="4">시나리오!#REF!</definedName>
    <definedName name="_xlnm.Criteria" localSheetId="7">차트!#REF!</definedName>
    <definedName name="_xlnm.Criteria" localSheetId="6">피벗테이블!#REF!</definedName>
    <definedName name="_xlnm.Criteria" localSheetId="2">필터!$A$14:$A$15</definedName>
    <definedName name="_xlnm.Extract" localSheetId="4">시나리오!#REF!</definedName>
    <definedName name="_xlnm.Extract" localSheetId="7">차트!#REF!</definedName>
    <definedName name="_xlnm.Extract" localSheetId="6">피벗테이블!#REF!</definedName>
    <definedName name="_xlnm.Extract" localSheetId="2">필터!$A$18:$D$18</definedName>
  </definedNames>
  <calcPr calcId="145621"/>
  <pivotCaches>
    <pivotCache cacheId="19" r:id="rId9"/>
  </pivotCaches>
</workbook>
</file>

<file path=xl/calcChain.xml><?xml version="1.0" encoding="utf-8"?>
<calcChain xmlns="http://schemas.openxmlformats.org/spreadsheetml/2006/main">
  <c r="E14" i="7" l="1"/>
  <c r="E13" i="7"/>
  <c r="H3" i="7"/>
  <c r="B19" i="10" l="1"/>
  <c r="B17" i="10"/>
  <c r="B11" i="10"/>
  <c r="B6" i="10"/>
  <c r="F20" i="10"/>
  <c r="G18" i="10"/>
  <c r="F18" i="10"/>
  <c r="E18" i="10"/>
  <c r="G12" i="10"/>
  <c r="F12" i="10"/>
  <c r="E12" i="10"/>
  <c r="G7" i="10"/>
  <c r="G20" i="10" s="1"/>
  <c r="F7" i="10"/>
  <c r="E7" i="10"/>
  <c r="E20" i="10" s="1"/>
  <c r="I3" i="7"/>
  <c r="G12" i="11" l="1"/>
  <c r="G11" i="11"/>
  <c r="G10" i="11"/>
  <c r="G9" i="11"/>
  <c r="G8" i="11"/>
  <c r="G7" i="11"/>
  <c r="G6" i="11"/>
  <c r="G5" i="11"/>
  <c r="G4" i="11"/>
  <c r="G3" i="11"/>
  <c r="A15" i="9"/>
  <c r="E15" i="7"/>
  <c r="I4" i="7"/>
  <c r="I5" i="7"/>
  <c r="I6" i="7"/>
  <c r="I7" i="7"/>
  <c r="I8" i="7"/>
  <c r="I9" i="7"/>
  <c r="I10" i="7"/>
  <c r="I11" i="7"/>
  <c r="I12" i="7"/>
  <c r="H4" i="7"/>
  <c r="H5" i="7"/>
  <c r="H6" i="7"/>
  <c r="H7" i="7"/>
  <c r="H8" i="7"/>
  <c r="H9" i="7"/>
  <c r="H10" i="7"/>
  <c r="H11" i="7"/>
  <c r="H12" i="7"/>
</calcChain>
</file>

<file path=xl/sharedStrings.xml><?xml version="1.0" encoding="utf-8"?>
<sst xmlns="http://schemas.openxmlformats.org/spreadsheetml/2006/main" count="255" uniqueCount="57">
  <si>
    <t>주문번호</t>
  </si>
  <si>
    <t>회원명</t>
  </si>
  <si>
    <t>도서명</t>
  </si>
  <si>
    <t>출판사</t>
  </si>
  <si>
    <t>정가</t>
  </si>
  <si>
    <t>수량</t>
  </si>
  <si>
    <t>금액</t>
  </si>
  <si>
    <t>순위</t>
  </si>
  <si>
    <t>신미영</t>
  </si>
  <si>
    <t>엑셀활용</t>
  </si>
  <si>
    <t>가나미디어</t>
  </si>
  <si>
    <t>김철승</t>
  </si>
  <si>
    <t>컴퓨터기초</t>
  </si>
  <si>
    <t>홈런출판사</t>
  </si>
  <si>
    <t>이현주</t>
  </si>
  <si>
    <t>한글활용</t>
  </si>
  <si>
    <t>최영석</t>
  </si>
  <si>
    <t>'금액'의 최대값-최소값의 차이</t>
  </si>
  <si>
    <t>'정가' 중 두 번째로 작은 값</t>
  </si>
  <si>
    <t>마을출판사</t>
  </si>
  <si>
    <t>파워포인트기초</t>
  </si>
  <si>
    <t>한글기초</t>
  </si>
  <si>
    <t>홈런출판사 평균</t>
  </si>
  <si>
    <t>마을출판사 평균</t>
  </si>
  <si>
    <t>가나미디어 평균</t>
  </si>
  <si>
    <t>전체 평균</t>
  </si>
  <si>
    <t>조건</t>
    <phoneticPr fontId="2" type="noConversion"/>
  </si>
  <si>
    <t>$E$4</t>
  </si>
  <si>
    <t>$E$11</t>
  </si>
  <si>
    <t>$E$12</t>
  </si>
  <si>
    <t>$G$4</t>
  </si>
  <si>
    <t>$G$11</t>
  </si>
  <si>
    <t>$G$12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</si>
  <si>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</si>
  <si>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</si>
  <si>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</si>
  <si>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</si>
  <si>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</si>
  <si>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</si>
  <si>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</si>
  <si>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평균 : 수량</t>
  </si>
  <si>
    <t>전체 평균 : 수량</t>
  </si>
  <si>
    <t>평균 : 금액</t>
  </si>
  <si>
    <t>전체 평균 : 금액</t>
  </si>
  <si>
    <t>***</t>
  </si>
  <si>
    <t>값</t>
  </si>
  <si>
    <t>상반기</t>
    <phoneticPr fontId="2" type="noConversion"/>
  </si>
  <si>
    <t>하반기</t>
    <phoneticPr fontId="2" type="noConversion"/>
  </si>
  <si>
    <t>'도서명‘이 "엑셀활용"인 '수량'의 합계</t>
    <phoneticPr fontId="2" type="noConversion"/>
  </si>
  <si>
    <t>홈런출판사 개수</t>
  </si>
  <si>
    <t>마을출판사 개수</t>
  </si>
  <si>
    <t>가나미디어 개수</t>
  </si>
  <si>
    <t>전체 개수</t>
  </si>
  <si>
    <t>정가 3580 증가</t>
  </si>
  <si>
    <t>만든 사람 Windows User 날짜 2018-02-23</t>
  </si>
  <si>
    <t>정가 4780 감소</t>
  </si>
  <si>
    <t>비고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</si>
</sst>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&quot;위&quot;"/>
    <numFmt numFmtId="178" formatCode="#,##0&quot;원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표준" xfId="0" builtinId="0"/>
    <cellStyle name="표준 2" xfId="1"/>
  </cellStyles>
  <dxfs count="3">
    <dxf>
      <alignment horizontal="center" readingOrder="0"/>
    </dxf>
    <dxf>
      <numFmt numFmtId="176" formatCode="#,##0_ "/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itchFamily="17" charset="-127"/>
                <a:ea typeface="궁서체" pitchFamily="17" charset="-127"/>
              </a:defRPr>
            </a:pPr>
            <a:r>
              <a:rPr lang="ko-KR" sz="1800" b="0" i="1">
                <a:latin typeface="궁서체" pitchFamily="17" charset="-127"/>
                <a:ea typeface="궁서체" pitchFamily="17" charset="-127"/>
              </a:rPr>
              <a:t>상</a:t>
            </a:r>
            <a:r>
              <a:rPr lang="en-US" sz="1800" b="0" i="1">
                <a:latin typeface="궁서체" pitchFamily="17" charset="-127"/>
                <a:ea typeface="궁서체" pitchFamily="17" charset="-127"/>
              </a:rPr>
              <a:t>,</a:t>
            </a:r>
            <a:r>
              <a:rPr lang="ko-KR" sz="1800" b="0" i="1">
                <a:latin typeface="궁서체" pitchFamily="17" charset="-127"/>
                <a:ea typeface="궁서체" pitchFamily="17" charset="-127"/>
              </a:rPr>
              <a:t>하반기 도서 주문현황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차트!$A$3</c:f>
              <c:strCache>
                <c:ptCount val="1"/>
                <c:pt idx="0">
                  <c:v>엑셀활용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차트!$D$2:$E$2</c:f>
              <c:strCache>
                <c:ptCount val="2"/>
                <c:pt idx="0">
                  <c:v>상반기</c:v>
                </c:pt>
                <c:pt idx="1">
                  <c:v>하반기</c:v>
                </c:pt>
              </c:strCache>
            </c:strRef>
          </c:cat>
          <c:val>
            <c:numRef>
              <c:f>차트!$D$3:$E$3</c:f>
              <c:numCache>
                <c:formatCode>#,##0_ </c:formatCode>
                <c:ptCount val="2"/>
                <c:pt idx="0">
                  <c:v>609000</c:v>
                </c:pt>
                <c:pt idx="1">
                  <c:v>777000</c:v>
                </c:pt>
              </c:numCache>
            </c:numRef>
          </c:val>
        </c:ser>
        <c:ser>
          <c:idx val="1"/>
          <c:order val="1"/>
          <c:tx>
            <c:strRef>
              <c:f>차트!$A$4</c:f>
              <c:strCache>
                <c:ptCount val="1"/>
                <c:pt idx="0">
                  <c:v>컴퓨터기초</c:v>
                </c:pt>
              </c:strCache>
            </c:strRef>
          </c:tx>
          <c:invertIfNegative val="0"/>
          <c:cat>
            <c:strRef>
              <c:f>차트!$D$2:$E$2</c:f>
              <c:strCache>
                <c:ptCount val="2"/>
                <c:pt idx="0">
                  <c:v>상반기</c:v>
                </c:pt>
                <c:pt idx="1">
                  <c:v>하반기</c:v>
                </c:pt>
              </c:strCache>
            </c:strRef>
          </c:cat>
          <c:val>
            <c:numRef>
              <c:f>차트!$D$4:$E$4</c:f>
              <c:numCache>
                <c:formatCode>#,##0_ </c:formatCode>
                <c:ptCount val="2"/>
                <c:pt idx="0">
                  <c:v>232500</c:v>
                </c:pt>
                <c:pt idx="1">
                  <c:v>155000</c:v>
                </c:pt>
              </c:numCache>
            </c:numRef>
          </c:val>
        </c:ser>
        <c:ser>
          <c:idx val="2"/>
          <c:order val="2"/>
          <c:tx>
            <c:strRef>
              <c:f>차트!$A$5</c:f>
              <c:strCache>
                <c:ptCount val="1"/>
                <c:pt idx="0">
                  <c:v>파워포인트기초</c:v>
                </c:pt>
              </c:strCache>
            </c:strRef>
          </c:tx>
          <c:invertIfNegative val="0"/>
          <c:cat>
            <c:strRef>
              <c:f>차트!$D$2:$E$2</c:f>
              <c:strCache>
                <c:ptCount val="2"/>
                <c:pt idx="0">
                  <c:v>상반기</c:v>
                </c:pt>
                <c:pt idx="1">
                  <c:v>하반기</c:v>
                </c:pt>
              </c:strCache>
            </c:strRef>
          </c:cat>
          <c:val>
            <c:numRef>
              <c:f>차트!$D$5:$E$5</c:f>
              <c:numCache>
                <c:formatCode>#,##0_ </c:formatCode>
                <c:ptCount val="2"/>
                <c:pt idx="0">
                  <c:v>140000</c:v>
                </c:pt>
                <c:pt idx="1">
                  <c:v>120000</c:v>
                </c:pt>
              </c:numCache>
            </c:numRef>
          </c:val>
        </c:ser>
        <c:ser>
          <c:idx val="3"/>
          <c:order val="3"/>
          <c:tx>
            <c:strRef>
              <c:f>차트!$A$6</c:f>
              <c:strCache>
                <c:ptCount val="1"/>
                <c:pt idx="0">
                  <c:v>한글기초</c:v>
                </c:pt>
              </c:strCache>
            </c:strRef>
          </c:tx>
          <c:invertIfNegative val="0"/>
          <c:cat>
            <c:strRef>
              <c:f>차트!$D$2:$E$2</c:f>
              <c:strCache>
                <c:ptCount val="2"/>
                <c:pt idx="0">
                  <c:v>상반기</c:v>
                </c:pt>
                <c:pt idx="1">
                  <c:v>하반기</c:v>
                </c:pt>
              </c:strCache>
            </c:strRef>
          </c:cat>
          <c:val>
            <c:numRef>
              <c:f>차트!$D$6:$E$6</c:f>
              <c:numCache>
                <c:formatCode>#,##0_ </c:formatCode>
                <c:ptCount val="2"/>
                <c:pt idx="0">
                  <c:v>179300</c:v>
                </c:pt>
                <c:pt idx="1">
                  <c:v>244500</c:v>
                </c:pt>
              </c:numCache>
            </c:numRef>
          </c:val>
        </c:ser>
        <c:ser>
          <c:idx val="4"/>
          <c:order val="4"/>
          <c:tx>
            <c:strRef>
              <c:f>차트!$A$7</c:f>
              <c:strCache>
                <c:ptCount val="1"/>
                <c:pt idx="0">
                  <c:v>한글활용</c:v>
                </c:pt>
              </c:strCache>
            </c:strRef>
          </c:tx>
          <c:invertIfNegative val="0"/>
          <c:cat>
            <c:strRef>
              <c:f>차트!$D$2:$E$2</c:f>
              <c:strCache>
                <c:ptCount val="2"/>
                <c:pt idx="0">
                  <c:v>상반기</c:v>
                </c:pt>
                <c:pt idx="1">
                  <c:v>하반기</c:v>
                </c:pt>
              </c:strCache>
            </c:strRef>
          </c:cat>
          <c:val>
            <c:numRef>
              <c:f>차트!$D$7:$E$7</c:f>
              <c:numCache>
                <c:formatCode>#,##0_ </c:formatCode>
                <c:ptCount val="2"/>
                <c:pt idx="0">
                  <c:v>561000</c:v>
                </c:pt>
                <c:pt idx="1">
                  <c:v>527000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82272"/>
        <c:axId val="178590080"/>
      </c:barChart>
      <c:catAx>
        <c:axId val="17858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590080"/>
        <c:crosses val="autoZero"/>
        <c:auto val="1"/>
        <c:lblAlgn val="ctr"/>
        <c:lblOffset val="100"/>
        <c:noMultiLvlLbl val="0"/>
      </c:catAx>
      <c:valAx>
        <c:axId val="17859008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78582272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circle">
            <a:fillToRect l="50000" t="50000" r="50000" b="50000"/>
          </a:path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1750" cmpd="sng">
      <a:solidFill>
        <a:srgbClr val="0070C0"/>
      </a:solidFill>
      <a:prstDash val="sysDot"/>
    </a:ln>
  </c:spPr>
  <c:txPr>
    <a:bodyPr/>
    <a:lstStyle/>
    <a:p>
      <a:pPr>
        <a:defRPr sz="1100">
          <a:latin typeface="굴림체" pitchFamily="49" charset="-127"/>
          <a:ea typeface="굴림체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8627</xdr:colOff>
      <xdr:row>0</xdr:row>
      <xdr:rowOff>25879</xdr:rowOff>
    </xdr:from>
    <xdr:to>
      <xdr:col>7</xdr:col>
      <xdr:colOff>672861</xdr:colOff>
      <xdr:row>0</xdr:row>
      <xdr:rowOff>1000664</xdr:rowOff>
    </xdr:to>
    <xdr:sp macro="" textlink="">
      <xdr:nvSpPr>
        <xdr:cNvPr id="2" name="순서도: 문서 1"/>
        <xdr:cNvSpPr/>
      </xdr:nvSpPr>
      <xdr:spPr>
        <a:xfrm>
          <a:off x="828136" y="25879"/>
          <a:ext cx="6150634" cy="974785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b="1">
              <a:latin typeface="궁서체" pitchFamily="17" charset="-127"/>
              <a:ea typeface="궁서체" pitchFamily="17" charset="-127"/>
            </a:rPr>
            <a:t>한국서점 도서판매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8626</xdr:colOff>
      <xdr:row>9</xdr:row>
      <xdr:rowOff>17253</xdr:rowOff>
    </xdr:from>
    <xdr:to>
      <xdr:col>6</xdr:col>
      <xdr:colOff>681487</xdr:colOff>
      <xdr:row>26</xdr:row>
      <xdr:rowOff>189781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mlee7" refreshedDate="43110.402233333334" createdVersion="4" refreshedVersion="4" minRefreshableVersion="3" recordCount="10">
  <cacheSource type="worksheet">
    <worksheetSource ref="A2:G12" sheet="피벗테이블"/>
  </cacheSource>
  <cacheFields count="7">
    <cacheField name="주문번호" numFmtId="0">
      <sharedItems containsSemiMixedTypes="0" containsString="0" containsNumber="1" containsInteger="1" minValue="170901001" maxValue="171023001"/>
    </cacheField>
    <cacheField name="회원명" numFmtId="0">
      <sharedItems count="4">
        <s v="신미영"/>
        <s v="김철승"/>
        <s v="이현주"/>
        <s v="최영석"/>
      </sharedItems>
    </cacheField>
    <cacheField name="도서명" numFmtId="0">
      <sharedItems count="5">
        <s v="엑셀활용"/>
        <s v="한글기초"/>
        <s v="한글활용"/>
        <s v="컴퓨터기초"/>
        <s v="파워포인트기초"/>
      </sharedItems>
    </cacheField>
    <cacheField name="출판사" numFmtId="0">
      <sharedItems count="3">
        <s v="가나미디어"/>
        <s v="마을출판사"/>
        <s v="홈런출판사"/>
      </sharedItems>
    </cacheField>
    <cacheField name="정가" numFmtId="0">
      <sharedItems containsSemiMixedTypes="0" containsString="0" containsNumber="1" containsInteger="1" minValue="15500" maxValue="21000"/>
    </cacheField>
    <cacheField name="수량" numFmtId="0">
      <sharedItems containsSemiMixedTypes="0" containsString="0" containsNumber="1" containsInteger="1" minValue="5" maxValue="15"/>
    </cacheField>
    <cacheField name="금액" numFmtId="0">
      <sharedItems containsSemiMixedTypes="0" containsString="0" containsNumber="1" containsInteger="1" minValue="105000" maxValue="25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170901001"/>
    <x v="0"/>
    <x v="0"/>
    <x v="0"/>
    <n v="21000"/>
    <n v="5"/>
    <n v="105000"/>
  </r>
  <r>
    <n v="170901002"/>
    <x v="1"/>
    <x v="1"/>
    <x v="1"/>
    <n v="16300"/>
    <n v="15"/>
    <n v="244500"/>
  </r>
  <r>
    <n v="171002001"/>
    <x v="2"/>
    <x v="2"/>
    <x v="2"/>
    <n v="17000"/>
    <n v="8"/>
    <n v="136000"/>
  </r>
  <r>
    <n v="171002002"/>
    <x v="1"/>
    <x v="0"/>
    <x v="0"/>
    <n v="21000"/>
    <n v="12"/>
    <n v="252000"/>
  </r>
  <r>
    <n v="171002003"/>
    <x v="2"/>
    <x v="0"/>
    <x v="0"/>
    <n v="21000"/>
    <n v="9"/>
    <n v="189000"/>
  </r>
  <r>
    <n v="171015001"/>
    <x v="2"/>
    <x v="2"/>
    <x v="2"/>
    <n v="17000"/>
    <n v="10"/>
    <n v="170000"/>
  </r>
  <r>
    <n v="171015002"/>
    <x v="0"/>
    <x v="0"/>
    <x v="0"/>
    <n v="21000"/>
    <n v="11"/>
    <n v="231000"/>
  </r>
  <r>
    <n v="171015003"/>
    <x v="1"/>
    <x v="2"/>
    <x v="2"/>
    <n v="17000"/>
    <n v="13"/>
    <n v="221000"/>
  </r>
  <r>
    <n v="171022001"/>
    <x v="3"/>
    <x v="3"/>
    <x v="1"/>
    <n v="15500"/>
    <n v="10"/>
    <n v="155000"/>
  </r>
  <r>
    <n v="171023001"/>
    <x v="3"/>
    <x v="4"/>
    <x v="1"/>
    <n v="20000"/>
    <n v="6"/>
    <n v="12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4" cacheId="19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0" firstHeaderRow="1" firstDataRow="2" firstDataCol="2"/>
  <pivotFields count="7">
    <pivotField compact="0" outline="0" showAll="0"/>
    <pivotField axis="axisCol" compact="0" outline="0" showAll="0">
      <items count="5">
        <item x="1"/>
        <item x="0"/>
        <item x="2"/>
        <item x="3"/>
        <item t="default"/>
      </items>
    </pivotField>
    <pivotField axis="axisRow" compact="0" outline="0" showAll="0">
      <items count="6">
        <item x="0"/>
        <item h="1" x="3"/>
        <item h="1" x="4"/>
        <item h="1" x="1"/>
        <item x="2"/>
        <item t="default"/>
      </items>
    </pivotField>
    <pivotField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  <pivotField dataField="1" compact="0" outline="0" showAll="0"/>
  </pivotFields>
  <rowFields count="2">
    <field x="2"/>
    <field x="-2"/>
  </rowFields>
  <rowItems count="6">
    <i>
      <x/>
      <x/>
    </i>
    <i r="1" i="1">
      <x v="1"/>
    </i>
    <i>
      <x v="4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>
      <x v="2"/>
    </i>
  </colItems>
  <dataFields count="2">
    <dataField name="평균 : 수량" fld="5" subtotal="average" baseField="2" baseItem="0"/>
    <dataField name="평균 : 금액" fld="6" subtotal="average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ColWidth="8.875" defaultRowHeight="16.5" x14ac:dyDescent="0.3"/>
  <cols>
    <col min="1" max="1" width="11.75" style="1" customWidth="1"/>
    <col min="2" max="2" width="8.875" style="1"/>
    <col min="3" max="3" width="17.125" style="1" bestFit="1" customWidth="1"/>
    <col min="4" max="4" width="14.375" style="1" customWidth="1"/>
    <col min="5" max="5" width="10.625" style="1" customWidth="1"/>
    <col min="6" max="6" width="9" style="1" bestFit="1" customWidth="1"/>
    <col min="7" max="7" width="10.625" style="1" customWidth="1"/>
    <col min="8" max="16384" width="8.875" style="1"/>
  </cols>
  <sheetData>
    <row r="1" spans="1:9" ht="80.099999999999994" customHeight="1" x14ac:dyDescent="0.3"/>
    <row r="2" spans="1:9" ht="18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56</v>
      </c>
    </row>
    <row r="3" spans="1:9" ht="18" customHeight="1" x14ac:dyDescent="0.3">
      <c r="A3" s="2">
        <v>170901001</v>
      </c>
      <c r="B3" s="2" t="s">
        <v>8</v>
      </c>
      <c r="C3" s="2" t="s">
        <v>9</v>
      </c>
      <c r="D3" s="25" t="s">
        <v>10</v>
      </c>
      <c r="E3" s="4">
        <v>21000</v>
      </c>
      <c r="F3" s="4">
        <v>5</v>
      </c>
      <c r="G3" s="31">
        <v>105000</v>
      </c>
      <c r="H3" s="5">
        <f>RANK(G3,$G$3:$G$12)</f>
        <v>10</v>
      </c>
      <c r="I3" s="2" t="str">
        <f>IF(F3&lt;10,"소량주문","")</f>
        <v>소량주문</v>
      </c>
    </row>
    <row r="4" spans="1:9" ht="18" customHeight="1" x14ac:dyDescent="0.3">
      <c r="A4" s="2">
        <v>170901002</v>
      </c>
      <c r="B4" s="2" t="s">
        <v>11</v>
      </c>
      <c r="C4" s="2" t="s">
        <v>21</v>
      </c>
      <c r="D4" s="25" t="s">
        <v>19</v>
      </c>
      <c r="E4" s="4">
        <v>16300</v>
      </c>
      <c r="F4" s="4">
        <v>15</v>
      </c>
      <c r="G4" s="31">
        <v>244500</v>
      </c>
      <c r="H4" s="5">
        <f t="shared" ref="H4:H12" si="0">RANK(G4,$G$3:$G$12)</f>
        <v>2</v>
      </c>
      <c r="I4" s="2" t="str">
        <f t="shared" ref="I4:I12" si="1">IF(F4&lt;10,"소량주문","")</f>
        <v/>
      </c>
    </row>
    <row r="5" spans="1:9" ht="18" customHeight="1" x14ac:dyDescent="0.3">
      <c r="A5" s="2">
        <v>171002001</v>
      </c>
      <c r="B5" s="2" t="s">
        <v>14</v>
      </c>
      <c r="C5" s="2" t="s">
        <v>15</v>
      </c>
      <c r="D5" s="25" t="s">
        <v>13</v>
      </c>
      <c r="E5" s="4">
        <v>17000</v>
      </c>
      <c r="F5" s="4">
        <v>8</v>
      </c>
      <c r="G5" s="31">
        <v>136000</v>
      </c>
      <c r="H5" s="5">
        <f t="shared" si="0"/>
        <v>8</v>
      </c>
      <c r="I5" s="2" t="str">
        <f t="shared" si="1"/>
        <v>소량주문</v>
      </c>
    </row>
    <row r="6" spans="1:9" ht="18" customHeight="1" x14ac:dyDescent="0.3">
      <c r="A6" s="2">
        <v>171002002</v>
      </c>
      <c r="B6" s="2" t="s">
        <v>11</v>
      </c>
      <c r="C6" s="2" t="s">
        <v>9</v>
      </c>
      <c r="D6" s="25" t="s">
        <v>10</v>
      </c>
      <c r="E6" s="4">
        <v>21000</v>
      </c>
      <c r="F6" s="4">
        <v>12</v>
      </c>
      <c r="G6" s="31">
        <v>252000</v>
      </c>
      <c r="H6" s="5">
        <f t="shared" si="0"/>
        <v>1</v>
      </c>
      <c r="I6" s="2" t="str">
        <f t="shared" si="1"/>
        <v/>
      </c>
    </row>
    <row r="7" spans="1:9" ht="18" customHeight="1" x14ac:dyDescent="0.3">
      <c r="A7" s="2">
        <v>171002003</v>
      </c>
      <c r="B7" s="2" t="s">
        <v>14</v>
      </c>
      <c r="C7" s="2" t="s">
        <v>9</v>
      </c>
      <c r="D7" s="25" t="s">
        <v>10</v>
      </c>
      <c r="E7" s="4">
        <v>21000</v>
      </c>
      <c r="F7" s="4">
        <v>9</v>
      </c>
      <c r="G7" s="31">
        <v>189000</v>
      </c>
      <c r="H7" s="5">
        <f t="shared" si="0"/>
        <v>5</v>
      </c>
      <c r="I7" s="2" t="str">
        <f t="shared" si="1"/>
        <v>소량주문</v>
      </c>
    </row>
    <row r="8" spans="1:9" ht="18" customHeight="1" x14ac:dyDescent="0.3">
      <c r="A8" s="2">
        <v>171015001</v>
      </c>
      <c r="B8" s="2" t="s">
        <v>14</v>
      </c>
      <c r="C8" s="2" t="s">
        <v>15</v>
      </c>
      <c r="D8" s="25" t="s">
        <v>13</v>
      </c>
      <c r="E8" s="4">
        <v>17000</v>
      </c>
      <c r="F8" s="4">
        <v>10</v>
      </c>
      <c r="G8" s="31">
        <v>170000</v>
      </c>
      <c r="H8" s="5">
        <f t="shared" si="0"/>
        <v>6</v>
      </c>
      <c r="I8" s="2" t="str">
        <f t="shared" si="1"/>
        <v/>
      </c>
    </row>
    <row r="9" spans="1:9" ht="18" customHeight="1" x14ac:dyDescent="0.3">
      <c r="A9" s="2">
        <v>171015002</v>
      </c>
      <c r="B9" s="2" t="s">
        <v>8</v>
      </c>
      <c r="C9" s="2" t="s">
        <v>9</v>
      </c>
      <c r="D9" s="25" t="s">
        <v>10</v>
      </c>
      <c r="E9" s="4">
        <v>21000</v>
      </c>
      <c r="F9" s="4">
        <v>11</v>
      </c>
      <c r="G9" s="31">
        <v>231000</v>
      </c>
      <c r="H9" s="5">
        <f t="shared" si="0"/>
        <v>3</v>
      </c>
      <c r="I9" s="2" t="str">
        <f t="shared" si="1"/>
        <v/>
      </c>
    </row>
    <row r="10" spans="1:9" ht="18" customHeight="1" x14ac:dyDescent="0.3">
      <c r="A10" s="2">
        <v>171015003</v>
      </c>
      <c r="B10" s="2" t="s">
        <v>11</v>
      </c>
      <c r="C10" s="2" t="s">
        <v>15</v>
      </c>
      <c r="D10" s="25" t="s">
        <v>13</v>
      </c>
      <c r="E10" s="4">
        <v>17000</v>
      </c>
      <c r="F10" s="4">
        <v>13</v>
      </c>
      <c r="G10" s="31">
        <v>221000</v>
      </c>
      <c r="H10" s="5">
        <f t="shared" si="0"/>
        <v>4</v>
      </c>
      <c r="I10" s="2" t="str">
        <f t="shared" si="1"/>
        <v/>
      </c>
    </row>
    <row r="11" spans="1:9" ht="18" customHeight="1" x14ac:dyDescent="0.3">
      <c r="A11" s="2">
        <v>171022001</v>
      </c>
      <c r="B11" s="2" t="s">
        <v>16</v>
      </c>
      <c r="C11" s="2" t="s">
        <v>12</v>
      </c>
      <c r="D11" s="25" t="s">
        <v>19</v>
      </c>
      <c r="E11" s="4">
        <v>15500</v>
      </c>
      <c r="F11" s="4">
        <v>10</v>
      </c>
      <c r="G11" s="31">
        <v>155000</v>
      </c>
      <c r="H11" s="5">
        <f t="shared" si="0"/>
        <v>7</v>
      </c>
      <c r="I11" s="2" t="str">
        <f t="shared" si="1"/>
        <v/>
      </c>
    </row>
    <row r="12" spans="1:9" ht="18" customHeight="1" x14ac:dyDescent="0.3">
      <c r="A12" s="2">
        <v>171023001</v>
      </c>
      <c r="B12" s="2" t="s">
        <v>16</v>
      </c>
      <c r="C12" s="2" t="s">
        <v>20</v>
      </c>
      <c r="D12" s="25" t="s">
        <v>19</v>
      </c>
      <c r="E12" s="4">
        <v>20000</v>
      </c>
      <c r="F12" s="4">
        <v>6</v>
      </c>
      <c r="G12" s="31">
        <v>120000</v>
      </c>
      <c r="H12" s="5">
        <f t="shared" si="0"/>
        <v>9</v>
      </c>
      <c r="I12" s="2" t="str">
        <f t="shared" si="1"/>
        <v>소량주문</v>
      </c>
    </row>
    <row r="13" spans="1:9" ht="18" customHeight="1" x14ac:dyDescent="0.3">
      <c r="A13" s="35" t="s">
        <v>48</v>
      </c>
      <c r="B13" s="36"/>
      <c r="C13" s="36"/>
      <c r="D13" s="37"/>
      <c r="E13" s="32">
        <f>DSUM(A2:I12,F2,C2:C3)</f>
        <v>37</v>
      </c>
      <c r="F13" s="32"/>
      <c r="G13" s="32"/>
      <c r="H13" s="33"/>
      <c r="I13" s="33"/>
    </row>
    <row r="14" spans="1:9" ht="18" customHeight="1" x14ac:dyDescent="0.3">
      <c r="A14" s="38" t="s">
        <v>17</v>
      </c>
      <c r="B14" s="36"/>
      <c r="C14" s="36"/>
      <c r="D14" s="37"/>
      <c r="E14" s="34">
        <f>MAX(G3:G12)-MIN(G3:G12)</f>
        <v>147000</v>
      </c>
      <c r="F14" s="34"/>
      <c r="G14" s="34"/>
      <c r="H14" s="33"/>
      <c r="I14" s="33"/>
    </row>
    <row r="15" spans="1:9" ht="18" customHeight="1" x14ac:dyDescent="0.3">
      <c r="A15" s="38" t="s">
        <v>18</v>
      </c>
      <c r="B15" s="36"/>
      <c r="C15" s="36"/>
      <c r="D15" s="37"/>
      <c r="E15" s="34">
        <f>SMALL(E3:E12,2)</f>
        <v>16300</v>
      </c>
      <c r="F15" s="34"/>
      <c r="G15" s="34"/>
      <c r="H15" s="33"/>
      <c r="I15" s="33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$E3&lt;20000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ColWidth="8.875" defaultRowHeight="16.5" outlineLevelRow="3" outlineLevelCol="1" x14ac:dyDescent="0.3"/>
  <cols>
    <col min="1" max="1" width="10.5" style="1" bestFit="1" customWidth="1"/>
    <col min="2" max="2" width="8.875" style="1"/>
    <col min="3" max="3" width="17.125" style="1" bestFit="1" customWidth="1"/>
    <col min="4" max="4" width="16.125" style="1" bestFit="1" customWidth="1"/>
    <col min="5" max="5" width="10.625" style="1" customWidth="1" outlineLevel="1"/>
    <col min="6" max="6" width="9" style="1" bestFit="1" customWidth="1" outlineLevel="1"/>
    <col min="7" max="7" width="10.625" style="1" customWidth="1"/>
    <col min="8" max="16384" width="8.875" style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outlineLevel="3" x14ac:dyDescent="0.3">
      <c r="A3" s="2">
        <v>171002001</v>
      </c>
      <c r="B3" s="2" t="s">
        <v>14</v>
      </c>
      <c r="C3" s="2" t="s">
        <v>15</v>
      </c>
      <c r="D3" s="2" t="s">
        <v>13</v>
      </c>
      <c r="E3" s="4">
        <v>17000</v>
      </c>
      <c r="F3" s="4">
        <v>8</v>
      </c>
      <c r="G3" s="4">
        <v>136000</v>
      </c>
    </row>
    <row r="4" spans="1:7" outlineLevel="3" x14ac:dyDescent="0.3">
      <c r="A4" s="2">
        <v>171015001</v>
      </c>
      <c r="B4" s="2" t="s">
        <v>14</v>
      </c>
      <c r="C4" s="2" t="s">
        <v>15</v>
      </c>
      <c r="D4" s="2" t="s">
        <v>13</v>
      </c>
      <c r="E4" s="4">
        <v>17000</v>
      </c>
      <c r="F4" s="4">
        <v>10</v>
      </c>
      <c r="G4" s="4">
        <v>170000</v>
      </c>
    </row>
    <row r="5" spans="1:7" outlineLevel="3" x14ac:dyDescent="0.3">
      <c r="A5" s="2">
        <v>171015003</v>
      </c>
      <c r="B5" s="2" t="s">
        <v>11</v>
      </c>
      <c r="C5" s="2" t="s">
        <v>15</v>
      </c>
      <c r="D5" s="2" t="s">
        <v>13</v>
      </c>
      <c r="E5" s="4">
        <v>17000</v>
      </c>
      <c r="F5" s="4">
        <v>13</v>
      </c>
      <c r="G5" s="4">
        <v>221000</v>
      </c>
    </row>
    <row r="6" spans="1:7" outlineLevel="2" x14ac:dyDescent="0.3">
      <c r="A6" s="2"/>
      <c r="B6" s="2">
        <f>SUBTOTAL(3,B3:B5)</f>
        <v>3</v>
      </c>
      <c r="C6" s="2"/>
      <c r="D6" s="9" t="s">
        <v>49</v>
      </c>
      <c r="E6" s="30"/>
      <c r="F6" s="30"/>
      <c r="G6" s="30"/>
    </row>
    <row r="7" spans="1:7" outlineLevel="1" x14ac:dyDescent="0.3">
      <c r="A7" s="2"/>
      <c r="B7" s="2"/>
      <c r="C7" s="2"/>
      <c r="D7" s="9" t="s">
        <v>22</v>
      </c>
      <c r="E7" s="30">
        <f>SUBTOTAL(1,E3:E5)</f>
        <v>17000</v>
      </c>
      <c r="F7" s="30">
        <f>SUBTOTAL(1,F3:F5)</f>
        <v>10.333333333333334</v>
      </c>
      <c r="G7" s="30">
        <f>SUBTOTAL(1,G3:G5)</f>
        <v>175666.66666666666</v>
      </c>
    </row>
    <row r="8" spans="1:7" outlineLevel="3" x14ac:dyDescent="0.3">
      <c r="A8" s="2">
        <v>170901002</v>
      </c>
      <c r="B8" s="2" t="s">
        <v>11</v>
      </c>
      <c r="C8" s="2" t="s">
        <v>21</v>
      </c>
      <c r="D8" s="2" t="s">
        <v>19</v>
      </c>
      <c r="E8" s="4">
        <v>16300</v>
      </c>
      <c r="F8" s="4">
        <v>15</v>
      </c>
      <c r="G8" s="4">
        <v>244500</v>
      </c>
    </row>
    <row r="9" spans="1:7" outlineLevel="3" x14ac:dyDescent="0.3">
      <c r="A9" s="2">
        <v>171022001</v>
      </c>
      <c r="B9" s="2" t="s">
        <v>16</v>
      </c>
      <c r="C9" s="2" t="s">
        <v>12</v>
      </c>
      <c r="D9" s="2" t="s">
        <v>19</v>
      </c>
      <c r="E9" s="4">
        <v>15500</v>
      </c>
      <c r="F9" s="4">
        <v>10</v>
      </c>
      <c r="G9" s="4">
        <v>155000</v>
      </c>
    </row>
    <row r="10" spans="1:7" outlineLevel="3" x14ac:dyDescent="0.3">
      <c r="A10" s="2">
        <v>171023001</v>
      </c>
      <c r="B10" s="2" t="s">
        <v>16</v>
      </c>
      <c r="C10" s="2" t="s">
        <v>20</v>
      </c>
      <c r="D10" s="2" t="s">
        <v>19</v>
      </c>
      <c r="E10" s="4">
        <v>20000</v>
      </c>
      <c r="F10" s="4">
        <v>6</v>
      </c>
      <c r="G10" s="4">
        <v>120000</v>
      </c>
    </row>
    <row r="11" spans="1:7" outlineLevel="2" x14ac:dyDescent="0.3">
      <c r="A11" s="2"/>
      <c r="B11" s="2">
        <f>SUBTOTAL(3,B8:B10)</f>
        <v>3</v>
      </c>
      <c r="C11" s="2"/>
      <c r="D11" s="9" t="s">
        <v>50</v>
      </c>
      <c r="E11" s="30"/>
      <c r="F11" s="30"/>
      <c r="G11" s="30"/>
    </row>
    <row r="12" spans="1:7" outlineLevel="1" x14ac:dyDescent="0.3">
      <c r="A12" s="2"/>
      <c r="B12" s="2"/>
      <c r="C12" s="2"/>
      <c r="D12" s="9" t="s">
        <v>23</v>
      </c>
      <c r="E12" s="30">
        <f>SUBTOTAL(1,E8:E10)</f>
        <v>17266.666666666668</v>
      </c>
      <c r="F12" s="30">
        <f>SUBTOTAL(1,F8:F10)</f>
        <v>10.333333333333334</v>
      </c>
      <c r="G12" s="30">
        <f>SUBTOTAL(1,G8:G10)</f>
        <v>173166.66666666666</v>
      </c>
    </row>
    <row r="13" spans="1:7" outlineLevel="3" x14ac:dyDescent="0.3">
      <c r="A13" s="2">
        <v>170901001</v>
      </c>
      <c r="B13" s="2" t="s">
        <v>8</v>
      </c>
      <c r="C13" s="2" t="s">
        <v>9</v>
      </c>
      <c r="D13" s="2" t="s">
        <v>10</v>
      </c>
      <c r="E13" s="4">
        <v>21000</v>
      </c>
      <c r="F13" s="4">
        <v>5</v>
      </c>
      <c r="G13" s="4">
        <v>105000</v>
      </c>
    </row>
    <row r="14" spans="1:7" outlineLevel="3" x14ac:dyDescent="0.3">
      <c r="A14" s="2">
        <v>171002002</v>
      </c>
      <c r="B14" s="2" t="s">
        <v>11</v>
      </c>
      <c r="C14" s="2" t="s">
        <v>9</v>
      </c>
      <c r="D14" s="2" t="s">
        <v>10</v>
      </c>
      <c r="E14" s="4">
        <v>21000</v>
      </c>
      <c r="F14" s="4">
        <v>12</v>
      </c>
      <c r="G14" s="4">
        <v>252000</v>
      </c>
    </row>
    <row r="15" spans="1:7" outlineLevel="3" x14ac:dyDescent="0.3">
      <c r="A15" s="2">
        <v>171002003</v>
      </c>
      <c r="B15" s="2" t="s">
        <v>14</v>
      </c>
      <c r="C15" s="2" t="s">
        <v>9</v>
      </c>
      <c r="D15" s="2" t="s">
        <v>10</v>
      </c>
      <c r="E15" s="4">
        <v>21000</v>
      </c>
      <c r="F15" s="4">
        <v>9</v>
      </c>
      <c r="G15" s="4">
        <v>189000</v>
      </c>
    </row>
    <row r="16" spans="1:7" outlineLevel="3" x14ac:dyDescent="0.3">
      <c r="A16" s="2">
        <v>171015002</v>
      </c>
      <c r="B16" s="2" t="s">
        <v>8</v>
      </c>
      <c r="C16" s="2" t="s">
        <v>9</v>
      </c>
      <c r="D16" s="2" t="s">
        <v>10</v>
      </c>
      <c r="E16" s="4">
        <v>21000</v>
      </c>
      <c r="F16" s="4">
        <v>11</v>
      </c>
      <c r="G16" s="4">
        <v>231000</v>
      </c>
    </row>
    <row r="17" spans="1:7" outlineLevel="2" x14ac:dyDescent="0.3">
      <c r="A17" s="7"/>
      <c r="B17" s="7">
        <f>SUBTOTAL(3,B13:B16)</f>
        <v>4</v>
      </c>
      <c r="C17" s="7"/>
      <c r="D17" s="8" t="s">
        <v>51</v>
      </c>
      <c r="E17" s="6"/>
      <c r="F17" s="6"/>
      <c r="G17" s="6"/>
    </row>
    <row r="18" spans="1:7" outlineLevel="1" x14ac:dyDescent="0.3">
      <c r="A18" s="7"/>
      <c r="B18" s="7"/>
      <c r="C18" s="7"/>
      <c r="D18" s="8" t="s">
        <v>24</v>
      </c>
      <c r="E18" s="6">
        <f>SUBTOTAL(1,E13:E16)</f>
        <v>21000</v>
      </c>
      <c r="F18" s="6">
        <f>SUBTOTAL(1,F13:F16)</f>
        <v>9.25</v>
      </c>
      <c r="G18" s="6">
        <f>SUBTOTAL(1,G13:G16)</f>
        <v>194250</v>
      </c>
    </row>
    <row r="19" spans="1:7" x14ac:dyDescent="0.3">
      <c r="A19" s="7"/>
      <c r="B19" s="7">
        <f>SUBTOTAL(3,B3:B16)</f>
        <v>10</v>
      </c>
      <c r="C19" s="7"/>
      <c r="D19" s="8" t="s">
        <v>52</v>
      </c>
      <c r="E19" s="6"/>
      <c r="F19" s="6"/>
      <c r="G19" s="6"/>
    </row>
    <row r="20" spans="1:7" x14ac:dyDescent="0.3">
      <c r="A20" s="7"/>
      <c r="B20" s="7"/>
      <c r="C20" s="7"/>
      <c r="D20" s="8" t="s">
        <v>25</v>
      </c>
      <c r="E20" s="6">
        <f>SUBTOTAL(1,E3:E16)</f>
        <v>18680</v>
      </c>
      <c r="F20" s="6">
        <f>SUBTOTAL(1,F3:F16)</f>
        <v>9.9</v>
      </c>
      <c r="G20" s="6">
        <f>SUBTOTAL(1,G3:G16)</f>
        <v>182350</v>
      </c>
    </row>
  </sheetData>
  <sortState ref="A3:G12">
    <sortCondition descending="1" ref="D3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E21" sqref="E21"/>
    </sheetView>
  </sheetViews>
  <sheetFormatPr defaultColWidth="8.875" defaultRowHeight="16.5" x14ac:dyDescent="0.3"/>
  <cols>
    <col min="1" max="1" width="10.5" style="1" bestFit="1" customWidth="1"/>
    <col min="2" max="2" width="8.875" style="1"/>
    <col min="3" max="3" width="17.125" style="1" bestFit="1" customWidth="1"/>
    <col min="4" max="4" width="14.375" style="1" customWidth="1"/>
    <col min="5" max="5" width="10.625" style="1" customWidth="1"/>
    <col min="6" max="6" width="9" style="1" bestFit="1" customWidth="1"/>
    <col min="7" max="7" width="10.625" style="1" customWidth="1"/>
    <col min="8" max="16384" width="8.875" style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3">
      <c r="A3" s="2">
        <v>170901001</v>
      </c>
      <c r="B3" s="2" t="s">
        <v>8</v>
      </c>
      <c r="C3" s="2" t="s">
        <v>9</v>
      </c>
      <c r="D3" s="2" t="s">
        <v>10</v>
      </c>
      <c r="E3" s="4">
        <v>21000</v>
      </c>
      <c r="F3" s="4">
        <v>5</v>
      </c>
      <c r="G3" s="4">
        <v>105000</v>
      </c>
    </row>
    <row r="4" spans="1:7" x14ac:dyDescent="0.3">
      <c r="A4" s="2">
        <v>170901002</v>
      </c>
      <c r="B4" s="2" t="s">
        <v>11</v>
      </c>
      <c r="C4" s="2" t="s">
        <v>21</v>
      </c>
      <c r="D4" s="2" t="s">
        <v>19</v>
      </c>
      <c r="E4" s="4">
        <v>16300</v>
      </c>
      <c r="F4" s="4">
        <v>15</v>
      </c>
      <c r="G4" s="4">
        <v>244500</v>
      </c>
    </row>
    <row r="5" spans="1:7" x14ac:dyDescent="0.3">
      <c r="A5" s="2">
        <v>171002001</v>
      </c>
      <c r="B5" s="2" t="s">
        <v>14</v>
      </c>
      <c r="C5" s="2" t="s">
        <v>15</v>
      </c>
      <c r="D5" s="2" t="s">
        <v>13</v>
      </c>
      <c r="E5" s="4">
        <v>17000</v>
      </c>
      <c r="F5" s="4">
        <v>8</v>
      </c>
      <c r="G5" s="4">
        <v>136000</v>
      </c>
    </row>
    <row r="6" spans="1:7" x14ac:dyDescent="0.3">
      <c r="A6" s="2">
        <v>171002002</v>
      </c>
      <c r="B6" s="2" t="s">
        <v>11</v>
      </c>
      <c r="C6" s="2" t="s">
        <v>9</v>
      </c>
      <c r="D6" s="2" t="s">
        <v>10</v>
      </c>
      <c r="E6" s="4">
        <v>21000</v>
      </c>
      <c r="F6" s="4">
        <v>12</v>
      </c>
      <c r="G6" s="4">
        <v>252000</v>
      </c>
    </row>
    <row r="7" spans="1:7" x14ac:dyDescent="0.3">
      <c r="A7" s="2">
        <v>171002003</v>
      </c>
      <c r="B7" s="2" t="s">
        <v>14</v>
      </c>
      <c r="C7" s="2" t="s">
        <v>9</v>
      </c>
      <c r="D7" s="2" t="s">
        <v>10</v>
      </c>
      <c r="E7" s="4">
        <v>21000</v>
      </c>
      <c r="F7" s="4">
        <v>9</v>
      </c>
      <c r="G7" s="4">
        <v>189000</v>
      </c>
    </row>
    <row r="8" spans="1:7" x14ac:dyDescent="0.3">
      <c r="A8" s="2">
        <v>171015001</v>
      </c>
      <c r="B8" s="2" t="s">
        <v>14</v>
      </c>
      <c r="C8" s="2" t="s">
        <v>15</v>
      </c>
      <c r="D8" s="2" t="s">
        <v>13</v>
      </c>
      <c r="E8" s="4">
        <v>17000</v>
      </c>
      <c r="F8" s="4">
        <v>10</v>
      </c>
      <c r="G8" s="4">
        <v>170000</v>
      </c>
    </row>
    <row r="9" spans="1:7" x14ac:dyDescent="0.3">
      <c r="A9" s="2">
        <v>171015002</v>
      </c>
      <c r="B9" s="2" t="s">
        <v>8</v>
      </c>
      <c r="C9" s="2" t="s">
        <v>9</v>
      </c>
      <c r="D9" s="2" t="s">
        <v>10</v>
      </c>
      <c r="E9" s="4">
        <v>21000</v>
      </c>
      <c r="F9" s="4">
        <v>11</v>
      </c>
      <c r="G9" s="4">
        <v>231000</v>
      </c>
    </row>
    <row r="10" spans="1:7" x14ac:dyDescent="0.3">
      <c r="A10" s="2">
        <v>171015003</v>
      </c>
      <c r="B10" s="2" t="s">
        <v>11</v>
      </c>
      <c r="C10" s="2" t="s">
        <v>15</v>
      </c>
      <c r="D10" s="2" t="s">
        <v>13</v>
      </c>
      <c r="E10" s="4">
        <v>17000</v>
      </c>
      <c r="F10" s="4">
        <v>13</v>
      </c>
      <c r="G10" s="4">
        <v>221000</v>
      </c>
    </row>
    <row r="11" spans="1:7" x14ac:dyDescent="0.3">
      <c r="A11" s="2">
        <v>171022001</v>
      </c>
      <c r="B11" s="2" t="s">
        <v>16</v>
      </c>
      <c r="C11" s="2" t="s">
        <v>12</v>
      </c>
      <c r="D11" s="2" t="s">
        <v>19</v>
      </c>
      <c r="E11" s="4">
        <v>15500</v>
      </c>
      <c r="F11" s="4">
        <v>10</v>
      </c>
      <c r="G11" s="4">
        <v>155000</v>
      </c>
    </row>
    <row r="12" spans="1:7" x14ac:dyDescent="0.3">
      <c r="A12" s="2">
        <v>171023001</v>
      </c>
      <c r="B12" s="2" t="s">
        <v>16</v>
      </c>
      <c r="C12" s="2" t="s">
        <v>20</v>
      </c>
      <c r="D12" s="2" t="s">
        <v>19</v>
      </c>
      <c r="E12" s="4">
        <v>20000</v>
      </c>
      <c r="F12" s="4">
        <v>6</v>
      </c>
      <c r="G12" s="4">
        <v>120000</v>
      </c>
    </row>
    <row r="14" spans="1:7" x14ac:dyDescent="0.3">
      <c r="A14" s="3" t="s">
        <v>26</v>
      </c>
    </row>
    <row r="15" spans="1:7" x14ac:dyDescent="0.3">
      <c r="A15" s="2" t="b">
        <f>AND(C3="엑셀활용",F3&gt;=10)</f>
        <v>0</v>
      </c>
    </row>
    <row r="18" spans="1:4" x14ac:dyDescent="0.3">
      <c r="A18" s="3" t="s">
        <v>0</v>
      </c>
      <c r="B18" s="3" t="s">
        <v>1</v>
      </c>
      <c r="C18" s="3" t="s">
        <v>3</v>
      </c>
      <c r="D18" s="3" t="s">
        <v>6</v>
      </c>
    </row>
    <row r="19" spans="1:4" x14ac:dyDescent="0.3">
      <c r="A19" s="2">
        <v>171002002</v>
      </c>
      <c r="B19" s="2" t="s">
        <v>11</v>
      </c>
      <c r="C19" s="2" t="s">
        <v>10</v>
      </c>
      <c r="D19" s="4">
        <v>252000</v>
      </c>
    </row>
    <row r="20" spans="1:4" x14ac:dyDescent="0.3">
      <c r="A20" s="2">
        <v>171015002</v>
      </c>
      <c r="B20" s="2" t="s">
        <v>8</v>
      </c>
      <c r="C20" s="2" t="s">
        <v>10</v>
      </c>
      <c r="D20" s="4">
        <v>231000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4.75" bestFit="1" customWidth="1" outlineLevel="1"/>
  </cols>
  <sheetData>
    <row r="1" spans="2:6" ht="17.25" thickBot="1" x14ac:dyDescent="0.35"/>
    <row r="2" spans="2:6" x14ac:dyDescent="0.3">
      <c r="B2" s="14" t="s">
        <v>33</v>
      </c>
      <c r="C2" s="15"/>
      <c r="D2" s="21"/>
      <c r="E2" s="21"/>
      <c r="F2" s="21"/>
    </row>
    <row r="3" spans="2:6" collapsed="1" x14ac:dyDescent="0.3">
      <c r="B3" s="13"/>
      <c r="C3" s="13"/>
      <c r="D3" s="22" t="s">
        <v>35</v>
      </c>
      <c r="E3" s="22" t="s">
        <v>53</v>
      </c>
      <c r="F3" s="22" t="s">
        <v>55</v>
      </c>
    </row>
    <row r="4" spans="2:6" ht="40.5" hidden="1" outlineLevel="1" x14ac:dyDescent="0.3">
      <c r="B4" s="17"/>
      <c r="C4" s="17"/>
      <c r="D4" s="10"/>
      <c r="E4" s="24" t="s">
        <v>54</v>
      </c>
      <c r="F4" s="24" t="s">
        <v>54</v>
      </c>
    </row>
    <row r="5" spans="2:6" x14ac:dyDescent="0.3">
      <c r="B5" s="18" t="s">
        <v>34</v>
      </c>
      <c r="C5" s="19"/>
      <c r="D5" s="16"/>
      <c r="E5" s="16"/>
      <c r="F5" s="16"/>
    </row>
    <row r="6" spans="2:6" outlineLevel="1" x14ac:dyDescent="0.3">
      <c r="B6" s="17"/>
      <c r="C6" s="17" t="s">
        <v>27</v>
      </c>
      <c r="D6" s="11">
        <v>16300</v>
      </c>
      <c r="E6" s="23">
        <v>19880</v>
      </c>
      <c r="F6" s="23">
        <v>11520</v>
      </c>
    </row>
    <row r="7" spans="2:6" outlineLevel="1" x14ac:dyDescent="0.3">
      <c r="B7" s="17"/>
      <c r="C7" s="17" t="s">
        <v>28</v>
      </c>
      <c r="D7" s="11">
        <v>15500</v>
      </c>
      <c r="E7" s="23">
        <v>19080</v>
      </c>
      <c r="F7" s="23">
        <v>10720</v>
      </c>
    </row>
    <row r="8" spans="2:6" outlineLevel="1" x14ac:dyDescent="0.3">
      <c r="B8" s="17"/>
      <c r="C8" s="17" t="s">
        <v>29</v>
      </c>
      <c r="D8" s="11">
        <v>20000</v>
      </c>
      <c r="E8" s="23">
        <v>23580</v>
      </c>
      <c r="F8" s="23">
        <v>15220</v>
      </c>
    </row>
    <row r="9" spans="2:6" x14ac:dyDescent="0.3">
      <c r="B9" s="18" t="s">
        <v>36</v>
      </c>
      <c r="C9" s="19"/>
      <c r="D9" s="16"/>
      <c r="E9" s="16"/>
      <c r="F9" s="16"/>
    </row>
    <row r="10" spans="2:6" outlineLevel="1" x14ac:dyDescent="0.3">
      <c r="B10" s="17"/>
      <c r="C10" s="17" t="s">
        <v>30</v>
      </c>
      <c r="D10" s="11">
        <v>244500</v>
      </c>
      <c r="E10" s="11">
        <v>298200</v>
      </c>
      <c r="F10" s="11">
        <v>172800</v>
      </c>
    </row>
    <row r="11" spans="2:6" outlineLevel="1" x14ac:dyDescent="0.3">
      <c r="B11" s="17"/>
      <c r="C11" s="17" t="s">
        <v>31</v>
      </c>
      <c r="D11" s="11">
        <v>155000</v>
      </c>
      <c r="E11" s="11">
        <v>190800</v>
      </c>
      <c r="F11" s="11">
        <v>107200</v>
      </c>
    </row>
    <row r="12" spans="2:6" ht="17.25" outlineLevel="1" thickBot="1" x14ac:dyDescent="0.35">
      <c r="B12" s="20"/>
      <c r="C12" s="20" t="s">
        <v>32</v>
      </c>
      <c r="D12" s="12">
        <v>120000</v>
      </c>
      <c r="E12" s="12">
        <v>141480</v>
      </c>
      <c r="F12" s="12">
        <v>91320</v>
      </c>
    </row>
    <row r="13" spans="2:6" x14ac:dyDescent="0.3">
      <c r="B13" t="s">
        <v>37</v>
      </c>
    </row>
    <row r="14" spans="2:6" x14ac:dyDescent="0.3">
      <c r="B14" t="s">
        <v>38</v>
      </c>
    </row>
    <row r="15" spans="2:6" x14ac:dyDescent="0.3">
      <c r="B15" t="s">
        <v>39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0.5" style="1" bestFit="1" customWidth="1"/>
    <col min="2" max="2" width="8.875" style="1"/>
    <col min="3" max="3" width="17.125" style="1" bestFit="1" customWidth="1"/>
    <col min="4" max="4" width="14.375" style="1" customWidth="1"/>
    <col min="5" max="5" width="10.625" style="1" customWidth="1"/>
    <col min="6" max="6" width="9" style="1" bestFit="1" customWidth="1"/>
    <col min="7" max="7" width="10.625" style="1" customWidth="1"/>
    <col min="8" max="16384" width="8.875" style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3">
      <c r="A3" s="2">
        <v>170901001</v>
      </c>
      <c r="B3" s="2" t="s">
        <v>8</v>
      </c>
      <c r="C3" s="2" t="s">
        <v>9</v>
      </c>
      <c r="D3" s="2" t="s">
        <v>10</v>
      </c>
      <c r="E3" s="4">
        <v>21000</v>
      </c>
      <c r="F3" s="4">
        <v>5</v>
      </c>
      <c r="G3" s="4">
        <f t="shared" ref="G3:G12" si="0">E3*F3</f>
        <v>105000</v>
      </c>
    </row>
    <row r="4" spans="1:7" x14ac:dyDescent="0.3">
      <c r="A4" s="2">
        <v>170901002</v>
      </c>
      <c r="B4" s="2" t="s">
        <v>11</v>
      </c>
      <c r="C4" s="2" t="s">
        <v>21</v>
      </c>
      <c r="D4" s="2" t="s">
        <v>19</v>
      </c>
      <c r="E4" s="4">
        <v>16300</v>
      </c>
      <c r="F4" s="4">
        <v>15</v>
      </c>
      <c r="G4" s="4">
        <f t="shared" si="0"/>
        <v>244500</v>
      </c>
    </row>
    <row r="5" spans="1:7" x14ac:dyDescent="0.3">
      <c r="A5" s="2">
        <v>171002001</v>
      </c>
      <c r="B5" s="2" t="s">
        <v>14</v>
      </c>
      <c r="C5" s="2" t="s">
        <v>15</v>
      </c>
      <c r="D5" s="2" t="s">
        <v>13</v>
      </c>
      <c r="E5" s="4">
        <v>17000</v>
      </c>
      <c r="F5" s="4">
        <v>8</v>
      </c>
      <c r="G5" s="4">
        <f t="shared" si="0"/>
        <v>136000</v>
      </c>
    </row>
    <row r="6" spans="1:7" x14ac:dyDescent="0.3">
      <c r="A6" s="2">
        <v>171002002</v>
      </c>
      <c r="B6" s="2" t="s">
        <v>11</v>
      </c>
      <c r="C6" s="2" t="s">
        <v>9</v>
      </c>
      <c r="D6" s="2" t="s">
        <v>10</v>
      </c>
      <c r="E6" s="4">
        <v>21000</v>
      </c>
      <c r="F6" s="4">
        <v>12</v>
      </c>
      <c r="G6" s="4">
        <f t="shared" si="0"/>
        <v>252000</v>
      </c>
    </row>
    <row r="7" spans="1:7" x14ac:dyDescent="0.3">
      <c r="A7" s="2">
        <v>171002003</v>
      </c>
      <c r="B7" s="2" t="s">
        <v>14</v>
      </c>
      <c r="C7" s="2" t="s">
        <v>9</v>
      </c>
      <c r="D7" s="2" t="s">
        <v>10</v>
      </c>
      <c r="E7" s="4">
        <v>21000</v>
      </c>
      <c r="F7" s="4">
        <v>9</v>
      </c>
      <c r="G7" s="4">
        <f t="shared" si="0"/>
        <v>189000</v>
      </c>
    </row>
    <row r="8" spans="1:7" x14ac:dyDescent="0.3">
      <c r="A8" s="2">
        <v>171015001</v>
      </c>
      <c r="B8" s="2" t="s">
        <v>14</v>
      </c>
      <c r="C8" s="2" t="s">
        <v>15</v>
      </c>
      <c r="D8" s="2" t="s">
        <v>13</v>
      </c>
      <c r="E8" s="4">
        <v>17000</v>
      </c>
      <c r="F8" s="4">
        <v>10</v>
      </c>
      <c r="G8" s="4">
        <f t="shared" si="0"/>
        <v>170000</v>
      </c>
    </row>
    <row r="9" spans="1:7" x14ac:dyDescent="0.3">
      <c r="A9" s="2">
        <v>171015002</v>
      </c>
      <c r="B9" s="2" t="s">
        <v>8</v>
      </c>
      <c r="C9" s="2" t="s">
        <v>9</v>
      </c>
      <c r="D9" s="2" t="s">
        <v>10</v>
      </c>
      <c r="E9" s="4">
        <v>21000</v>
      </c>
      <c r="F9" s="4">
        <v>11</v>
      </c>
      <c r="G9" s="4">
        <f t="shared" si="0"/>
        <v>231000</v>
      </c>
    </row>
    <row r="10" spans="1:7" x14ac:dyDescent="0.3">
      <c r="A10" s="2">
        <v>171015003</v>
      </c>
      <c r="B10" s="2" t="s">
        <v>11</v>
      </c>
      <c r="C10" s="2" t="s">
        <v>15</v>
      </c>
      <c r="D10" s="2" t="s">
        <v>13</v>
      </c>
      <c r="E10" s="4">
        <v>17000</v>
      </c>
      <c r="F10" s="4">
        <v>13</v>
      </c>
      <c r="G10" s="4">
        <f t="shared" si="0"/>
        <v>221000</v>
      </c>
    </row>
    <row r="11" spans="1:7" x14ac:dyDescent="0.3">
      <c r="A11" s="2">
        <v>171022001</v>
      </c>
      <c r="B11" s="2" t="s">
        <v>16</v>
      </c>
      <c r="C11" s="2" t="s">
        <v>12</v>
      </c>
      <c r="D11" s="2" t="s">
        <v>19</v>
      </c>
      <c r="E11" s="4">
        <v>15500</v>
      </c>
      <c r="F11" s="4">
        <v>10</v>
      </c>
      <c r="G11" s="4">
        <f t="shared" si="0"/>
        <v>155000</v>
      </c>
    </row>
    <row r="12" spans="1:7" x14ac:dyDescent="0.3">
      <c r="A12" s="2">
        <v>171023001</v>
      </c>
      <c r="B12" s="2" t="s">
        <v>16</v>
      </c>
      <c r="C12" s="2" t="s">
        <v>20</v>
      </c>
      <c r="D12" s="2" t="s">
        <v>19</v>
      </c>
      <c r="E12" s="4">
        <v>20000</v>
      </c>
      <c r="F12" s="4">
        <v>6</v>
      </c>
      <c r="G12" s="4">
        <f t="shared" si="0"/>
        <v>120000</v>
      </c>
    </row>
  </sheetData>
  <scenarios current="1" sqref="G4 G11 G12">
    <scenario name="정가 3580 증가" locked="1" count="3" user="Windows User" comment="만든 사람 Windows User 날짜 2018-02-23">
      <inputCells r="E4" val="19880" numFmtId="176"/>
      <inputCells r="E11" val="19080" numFmtId="176"/>
      <inputCells r="E12" val="23580" numFmtId="176"/>
    </scenario>
    <scenario name="정가 4780 감소" locked="1" count="3" user="Windows User" comment="만든 사람 Windows User 날짜 2018-02-23">
      <inputCells r="E4" val="11520" numFmtId="176"/>
      <inputCells r="E11" val="10720" numFmtId="176"/>
      <inputCells r="E12" val="15220" numFmtId="176"/>
    </scenario>
  </scenario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F11" sqref="F11"/>
    </sheetView>
  </sheetViews>
  <sheetFormatPr defaultRowHeight="16.5" x14ac:dyDescent="0.3"/>
  <cols>
    <col min="1" max="1" width="15.125" customWidth="1"/>
    <col min="2" max="2" width="11.375" customWidth="1"/>
    <col min="3" max="5" width="12.625" customWidth="1"/>
    <col min="6" max="6" width="8.5" bestFit="1" customWidth="1"/>
    <col min="7" max="7" width="10.5" customWidth="1"/>
    <col min="8" max="9" width="10.5" bestFit="1" customWidth="1"/>
    <col min="10" max="11" width="15.125" bestFit="1" customWidth="1"/>
  </cols>
  <sheetData>
    <row r="3" spans="1:5" x14ac:dyDescent="0.3">
      <c r="A3" s="26"/>
      <c r="B3" s="26"/>
      <c r="C3" s="27" t="s">
        <v>1</v>
      </c>
      <c r="D3" s="26"/>
      <c r="E3" s="26"/>
    </row>
    <row r="4" spans="1:5" x14ac:dyDescent="0.3">
      <c r="A4" s="27" t="s">
        <v>2</v>
      </c>
      <c r="B4" s="27" t="s">
        <v>45</v>
      </c>
      <c r="C4" s="28" t="s">
        <v>11</v>
      </c>
      <c r="D4" s="28" t="s">
        <v>8</v>
      </c>
      <c r="E4" s="28" t="s">
        <v>14</v>
      </c>
    </row>
    <row r="5" spans="1:5" x14ac:dyDescent="0.3">
      <c r="A5" s="39" t="s">
        <v>9</v>
      </c>
      <c r="B5" s="28" t="s">
        <v>40</v>
      </c>
      <c r="C5" s="29">
        <v>12</v>
      </c>
      <c r="D5" s="29">
        <v>8</v>
      </c>
      <c r="E5" s="29">
        <v>9</v>
      </c>
    </row>
    <row r="6" spans="1:5" x14ac:dyDescent="0.3">
      <c r="A6" s="40"/>
      <c r="B6" s="28" t="s">
        <v>42</v>
      </c>
      <c r="C6" s="29">
        <v>252000</v>
      </c>
      <c r="D6" s="29">
        <v>168000</v>
      </c>
      <c r="E6" s="29">
        <v>189000</v>
      </c>
    </row>
    <row r="7" spans="1:5" x14ac:dyDescent="0.3">
      <c r="A7" s="39" t="s">
        <v>15</v>
      </c>
      <c r="B7" s="28" t="s">
        <v>40</v>
      </c>
      <c r="C7" s="29">
        <v>13</v>
      </c>
      <c r="D7" s="29" t="s">
        <v>44</v>
      </c>
      <c r="E7" s="29">
        <v>9</v>
      </c>
    </row>
    <row r="8" spans="1:5" x14ac:dyDescent="0.3">
      <c r="A8" s="40"/>
      <c r="B8" s="28" t="s">
        <v>42</v>
      </c>
      <c r="C8" s="29">
        <v>221000</v>
      </c>
      <c r="D8" s="29" t="s">
        <v>44</v>
      </c>
      <c r="E8" s="29">
        <v>153000</v>
      </c>
    </row>
    <row r="9" spans="1:5" x14ac:dyDescent="0.3">
      <c r="A9" s="39" t="s">
        <v>41</v>
      </c>
      <c r="B9" s="40"/>
      <c r="C9" s="29">
        <v>12.5</v>
      </c>
      <c r="D9" s="29">
        <v>8</v>
      </c>
      <c r="E9" s="29">
        <v>9</v>
      </c>
    </row>
    <row r="10" spans="1:5" x14ac:dyDescent="0.3">
      <c r="A10" s="39" t="s">
        <v>43</v>
      </c>
      <c r="B10" s="40"/>
      <c r="C10" s="29">
        <v>236500</v>
      </c>
      <c r="D10" s="29">
        <v>168000</v>
      </c>
      <c r="E10" s="29">
        <v>165000</v>
      </c>
    </row>
  </sheetData>
  <mergeCells count="4">
    <mergeCell ref="A5:A6"/>
    <mergeCell ref="A7:A8"/>
    <mergeCell ref="A9:B9"/>
    <mergeCell ref="A10:B10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0.5" style="1" bestFit="1" customWidth="1"/>
    <col min="2" max="2" width="8.875" style="1"/>
    <col min="3" max="3" width="17.125" style="1" bestFit="1" customWidth="1"/>
    <col min="4" max="4" width="14.375" style="1" customWidth="1"/>
    <col min="5" max="5" width="10.625" style="1" customWidth="1"/>
    <col min="6" max="6" width="9" style="1" bestFit="1" customWidth="1"/>
    <col min="7" max="7" width="10.625" style="1" customWidth="1"/>
    <col min="8" max="16384" width="8.875" style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3">
      <c r="A3" s="2">
        <v>170901001</v>
      </c>
      <c r="B3" s="2" t="s">
        <v>8</v>
      </c>
      <c r="C3" s="2" t="s">
        <v>9</v>
      </c>
      <c r="D3" s="2" t="s">
        <v>10</v>
      </c>
      <c r="E3" s="25">
        <v>21000</v>
      </c>
      <c r="F3" s="25">
        <v>5</v>
      </c>
      <c r="G3" s="25">
        <v>105000</v>
      </c>
    </row>
    <row r="4" spans="1:7" x14ac:dyDescent="0.3">
      <c r="A4" s="2">
        <v>170901002</v>
      </c>
      <c r="B4" s="2" t="s">
        <v>11</v>
      </c>
      <c r="C4" s="2" t="s">
        <v>21</v>
      </c>
      <c r="D4" s="2" t="s">
        <v>19</v>
      </c>
      <c r="E4" s="25">
        <v>16300</v>
      </c>
      <c r="F4" s="25">
        <v>15</v>
      </c>
      <c r="G4" s="25">
        <v>244500</v>
      </c>
    </row>
    <row r="5" spans="1:7" x14ac:dyDescent="0.3">
      <c r="A5" s="2">
        <v>171002001</v>
      </c>
      <c r="B5" s="2" t="s">
        <v>14</v>
      </c>
      <c r="C5" s="2" t="s">
        <v>15</v>
      </c>
      <c r="D5" s="2" t="s">
        <v>13</v>
      </c>
      <c r="E5" s="25">
        <v>17000</v>
      </c>
      <c r="F5" s="25">
        <v>8</v>
      </c>
      <c r="G5" s="25">
        <v>136000</v>
      </c>
    </row>
    <row r="6" spans="1:7" x14ac:dyDescent="0.3">
      <c r="A6" s="2">
        <v>171002002</v>
      </c>
      <c r="B6" s="2" t="s">
        <v>11</v>
      </c>
      <c r="C6" s="2" t="s">
        <v>9</v>
      </c>
      <c r="D6" s="2" t="s">
        <v>10</v>
      </c>
      <c r="E6" s="25">
        <v>21000</v>
      </c>
      <c r="F6" s="25">
        <v>12</v>
      </c>
      <c r="G6" s="25">
        <v>252000</v>
      </c>
    </row>
    <row r="7" spans="1:7" x14ac:dyDescent="0.3">
      <c r="A7" s="2">
        <v>171002003</v>
      </c>
      <c r="B7" s="2" t="s">
        <v>14</v>
      </c>
      <c r="C7" s="2" t="s">
        <v>9</v>
      </c>
      <c r="D7" s="2" t="s">
        <v>10</v>
      </c>
      <c r="E7" s="25">
        <v>21000</v>
      </c>
      <c r="F7" s="25">
        <v>9</v>
      </c>
      <c r="G7" s="25">
        <v>189000</v>
      </c>
    </row>
    <row r="8" spans="1:7" x14ac:dyDescent="0.3">
      <c r="A8" s="2">
        <v>171015001</v>
      </c>
      <c r="B8" s="2" t="s">
        <v>14</v>
      </c>
      <c r="C8" s="2" t="s">
        <v>15</v>
      </c>
      <c r="D8" s="2" t="s">
        <v>13</v>
      </c>
      <c r="E8" s="25">
        <v>17000</v>
      </c>
      <c r="F8" s="25">
        <v>10</v>
      </c>
      <c r="G8" s="25">
        <v>170000</v>
      </c>
    </row>
    <row r="9" spans="1:7" x14ac:dyDescent="0.3">
      <c r="A9" s="2">
        <v>171015002</v>
      </c>
      <c r="B9" s="2" t="s">
        <v>8</v>
      </c>
      <c r="C9" s="2" t="s">
        <v>9</v>
      </c>
      <c r="D9" s="2" t="s">
        <v>10</v>
      </c>
      <c r="E9" s="25">
        <v>21000</v>
      </c>
      <c r="F9" s="25">
        <v>11</v>
      </c>
      <c r="G9" s="25">
        <v>231000</v>
      </c>
    </row>
    <row r="10" spans="1:7" x14ac:dyDescent="0.3">
      <c r="A10" s="2">
        <v>171015003</v>
      </c>
      <c r="B10" s="2" t="s">
        <v>11</v>
      </c>
      <c r="C10" s="2" t="s">
        <v>15</v>
      </c>
      <c r="D10" s="2" t="s">
        <v>13</v>
      </c>
      <c r="E10" s="25">
        <v>17000</v>
      </c>
      <c r="F10" s="25">
        <v>13</v>
      </c>
      <c r="G10" s="25">
        <v>221000</v>
      </c>
    </row>
    <row r="11" spans="1:7" x14ac:dyDescent="0.3">
      <c r="A11" s="2">
        <v>171022001</v>
      </c>
      <c r="B11" s="2" t="s">
        <v>16</v>
      </c>
      <c r="C11" s="2" t="s">
        <v>12</v>
      </c>
      <c r="D11" s="2" t="s">
        <v>19</v>
      </c>
      <c r="E11" s="25">
        <v>15500</v>
      </c>
      <c r="F11" s="25">
        <v>10</v>
      </c>
      <c r="G11" s="25">
        <v>155000</v>
      </c>
    </row>
    <row r="12" spans="1:7" x14ac:dyDescent="0.3">
      <c r="A12" s="2">
        <v>171023001</v>
      </c>
      <c r="B12" s="2" t="s">
        <v>16</v>
      </c>
      <c r="C12" s="2" t="s">
        <v>20</v>
      </c>
      <c r="D12" s="2" t="s">
        <v>19</v>
      </c>
      <c r="E12" s="25">
        <v>20000</v>
      </c>
      <c r="F12" s="25">
        <v>6</v>
      </c>
      <c r="G12" s="25">
        <v>120000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H28" sqref="H28"/>
    </sheetView>
  </sheetViews>
  <sheetFormatPr defaultColWidth="8.875" defaultRowHeight="16.5" x14ac:dyDescent="0.3"/>
  <cols>
    <col min="1" max="1" width="17.125" style="1" bestFit="1" customWidth="1"/>
    <col min="2" max="2" width="14.375" style="1" customWidth="1"/>
    <col min="3" max="3" width="10.625" style="1" customWidth="1"/>
    <col min="4" max="5" width="10" style="1" customWidth="1"/>
    <col min="6" max="16384" width="8.875" style="1"/>
  </cols>
  <sheetData>
    <row r="2" spans="1:5" x14ac:dyDescent="0.3">
      <c r="A2" s="3" t="s">
        <v>2</v>
      </c>
      <c r="B2" s="3" t="s">
        <v>3</v>
      </c>
      <c r="C2" s="3" t="s">
        <v>4</v>
      </c>
      <c r="D2" s="3" t="s">
        <v>46</v>
      </c>
      <c r="E2" s="3" t="s">
        <v>47</v>
      </c>
    </row>
    <row r="3" spans="1:5" x14ac:dyDescent="0.3">
      <c r="A3" s="2" t="s">
        <v>9</v>
      </c>
      <c r="B3" s="2" t="s">
        <v>10</v>
      </c>
      <c r="C3" s="4">
        <v>21000</v>
      </c>
      <c r="D3" s="4">
        <v>609000</v>
      </c>
      <c r="E3" s="4">
        <v>777000</v>
      </c>
    </row>
    <row r="4" spans="1:5" x14ac:dyDescent="0.3">
      <c r="A4" s="2" t="s">
        <v>12</v>
      </c>
      <c r="B4" s="2" t="s">
        <v>19</v>
      </c>
      <c r="C4" s="4">
        <v>15500</v>
      </c>
      <c r="D4" s="4">
        <v>232500</v>
      </c>
      <c r="E4" s="4">
        <v>155000</v>
      </c>
    </row>
    <row r="5" spans="1:5" x14ac:dyDescent="0.3">
      <c r="A5" s="2" t="s">
        <v>20</v>
      </c>
      <c r="B5" s="2" t="s">
        <v>19</v>
      </c>
      <c r="C5" s="4">
        <v>20000</v>
      </c>
      <c r="D5" s="4">
        <v>140000</v>
      </c>
      <c r="E5" s="4">
        <v>120000</v>
      </c>
    </row>
    <row r="6" spans="1:5" x14ac:dyDescent="0.3">
      <c r="A6" s="2" t="s">
        <v>21</v>
      </c>
      <c r="B6" s="2" t="s">
        <v>19</v>
      </c>
      <c r="C6" s="4">
        <v>16300</v>
      </c>
      <c r="D6" s="4">
        <v>179300</v>
      </c>
      <c r="E6" s="4">
        <v>244500</v>
      </c>
    </row>
    <row r="7" spans="1:5" x14ac:dyDescent="0.3">
      <c r="A7" s="2" t="s">
        <v>15</v>
      </c>
      <c r="B7" s="2" t="s">
        <v>13</v>
      </c>
      <c r="C7" s="4">
        <v>17000</v>
      </c>
      <c r="D7" s="4">
        <v>561000</v>
      </c>
      <c r="E7" s="4">
        <v>527000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주문내역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2018-01-09T19:48:53Z</dcterms:created>
  <dcterms:modified xsi:type="dcterms:W3CDTF">2018-03-13T07:19:02Z</dcterms:modified>
</cp:coreProperties>
</file>