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645" windowWidth="21750" windowHeight="10440" tabRatio="697"/>
  </bookViews>
  <sheets>
    <sheet name="판매현황" sheetId="23" r:id="rId1"/>
    <sheet name="부분합" sheetId="26" r:id="rId2"/>
    <sheet name="필터" sheetId="19" r:id="rId3"/>
    <sheet name="시나리오 요약" sheetId="31" r:id="rId4"/>
    <sheet name="시나리오" sheetId="20" r:id="rId5"/>
    <sheet name="피벗테이블 정답" sheetId="30" r:id="rId6"/>
    <sheet name="피벗테이블" sheetId="21" r:id="rId7"/>
    <sheet name="차트" sheetId="22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E14" i="23" l="1"/>
  <c r="I4" i="23" l="1"/>
  <c r="I5" i="23"/>
  <c r="I6" i="23"/>
  <c r="I7" i="23"/>
  <c r="I8" i="23"/>
  <c r="I9" i="23"/>
  <c r="I10" i="23"/>
  <c r="I11" i="23"/>
  <c r="I12" i="23"/>
  <c r="I3" i="23"/>
  <c r="A15" i="19" l="1"/>
  <c r="E15" i="23"/>
  <c r="G12" i="20" l="1"/>
  <c r="G11" i="20"/>
  <c r="G10" i="20"/>
  <c r="G9" i="20"/>
  <c r="G8" i="20"/>
  <c r="G7" i="20"/>
  <c r="G6" i="20"/>
  <c r="G5" i="20"/>
  <c r="G4" i="20"/>
  <c r="G3" i="20"/>
  <c r="G19" i="26"/>
  <c r="G13" i="26"/>
  <c r="G10" i="26"/>
  <c r="G7" i="26"/>
  <c r="F20" i="26"/>
  <c r="E20" i="26"/>
  <c r="D20" i="26"/>
  <c r="F14" i="26"/>
  <c r="E14" i="26"/>
  <c r="D14" i="26"/>
  <c r="F11" i="26"/>
  <c r="E11" i="26"/>
  <c r="D11" i="26"/>
  <c r="F8" i="26"/>
  <c r="E8" i="26"/>
  <c r="E22" i="26" s="1"/>
  <c r="D8" i="26"/>
  <c r="D22" i="26" s="1"/>
  <c r="G6" i="23"/>
  <c r="F22" i="26" l="1"/>
  <c r="G21" i="26"/>
  <c r="G12" i="23"/>
  <c r="G11" i="23"/>
  <c r="G10" i="23"/>
  <c r="G9" i="23"/>
  <c r="G8" i="23"/>
  <c r="G7" i="23"/>
  <c r="G3" i="23"/>
  <c r="G5" i="23"/>
  <c r="G4" i="23"/>
  <c r="E13" i="23" l="1"/>
  <c r="H3" i="23"/>
  <c r="H6" i="23"/>
  <c r="H11" i="23"/>
  <c r="H4" i="23"/>
  <c r="H12" i="23"/>
  <c r="H9" i="23"/>
  <c r="H7" i="23"/>
  <c r="H8" i="23"/>
  <c r="H5" i="23"/>
  <c r="H10" i="23"/>
</calcChain>
</file>

<file path=xl/sharedStrings.xml><?xml version="1.0" encoding="utf-8"?>
<sst xmlns="http://schemas.openxmlformats.org/spreadsheetml/2006/main" count="257" uniqueCount="85">
  <si>
    <t>순위</t>
  </si>
  <si>
    <t>비고</t>
  </si>
  <si>
    <t>11월</t>
  </si>
  <si>
    <t>12월</t>
  </si>
  <si>
    <t xml:space="preserve"> </t>
    <phoneticPr fontId="1" type="noConversion"/>
  </si>
  <si>
    <t>10월</t>
    <phoneticPr fontId="1" type="noConversion"/>
  </si>
  <si>
    <t>평균</t>
    <phoneticPr fontId="1" type="noConversion"/>
  </si>
  <si>
    <t>값</t>
  </si>
  <si>
    <t>**</t>
  </si>
  <si>
    <t>모델</t>
    <phoneticPr fontId="1" type="noConversion"/>
  </si>
  <si>
    <t>포터2</t>
    <phoneticPr fontId="1" type="noConversion"/>
  </si>
  <si>
    <t>아반떼</t>
    <phoneticPr fontId="1" type="noConversion"/>
  </si>
  <si>
    <t>더뉴쏘렌토</t>
    <phoneticPr fontId="1" type="noConversion"/>
  </si>
  <si>
    <t>티볼리아머</t>
    <phoneticPr fontId="1" type="noConversion"/>
  </si>
  <si>
    <t>더넥스트스파크</t>
    <phoneticPr fontId="1" type="noConversion"/>
  </si>
  <si>
    <t>LF쏘나타뉴라이즈</t>
    <phoneticPr fontId="1" type="noConversion"/>
  </si>
  <si>
    <t>봉고3 트럭</t>
    <phoneticPr fontId="1" type="noConversion"/>
  </si>
  <si>
    <t>현대</t>
    <phoneticPr fontId="1" type="noConversion"/>
  </si>
  <si>
    <t>기아</t>
    <phoneticPr fontId="1" type="noConversion"/>
  </si>
  <si>
    <t>현대</t>
    <phoneticPr fontId="1" type="noConversion"/>
  </si>
  <si>
    <t>쉐보레</t>
    <phoneticPr fontId="1" type="noConversion"/>
  </si>
  <si>
    <t>배기량</t>
    <phoneticPr fontId="1" type="noConversion"/>
  </si>
  <si>
    <t>브랜드</t>
    <phoneticPr fontId="1" type="noConversion"/>
  </si>
  <si>
    <t>그랜저IG</t>
    <phoneticPr fontId="1" type="noConversion"/>
  </si>
  <si>
    <t>올뉴모닝</t>
    <phoneticPr fontId="1" type="noConversion"/>
  </si>
  <si>
    <t>카니발</t>
    <phoneticPr fontId="1" type="noConversion"/>
  </si>
  <si>
    <t>쌍용</t>
    <phoneticPr fontId="1" type="noConversion"/>
  </si>
  <si>
    <t>기아</t>
    <phoneticPr fontId="1" type="noConversion"/>
  </si>
  <si>
    <t>'평균'의 최대값-최소값 차이</t>
    <phoneticPr fontId="1" type="noConversion"/>
  </si>
  <si>
    <t>'브랜드'가 "기아"인 '10월'의 평균</t>
    <phoneticPr fontId="1" type="noConversion"/>
  </si>
  <si>
    <t>'12월' 중 세 번째로 작은 값</t>
    <phoneticPr fontId="1" type="noConversion"/>
  </si>
  <si>
    <t>기아 평균</t>
  </si>
  <si>
    <t>쉐보레 평균</t>
  </si>
  <si>
    <t>쌍용 평균</t>
  </si>
  <si>
    <t>현대 평균</t>
  </si>
  <si>
    <t>전체 평균</t>
  </si>
  <si>
    <t>기아 최대값</t>
  </si>
  <si>
    <t>쉐보레 최대값</t>
  </si>
  <si>
    <t>쌍용 최대값</t>
  </si>
  <si>
    <t>현대 최대값</t>
  </si>
  <si>
    <t>전체 최대값</t>
  </si>
  <si>
    <t>11월</t>
    <phoneticPr fontId="1" type="noConversion"/>
  </si>
  <si>
    <t>조건</t>
    <phoneticPr fontId="1" type="noConversion"/>
  </si>
  <si>
    <t>더뉴쏘렌토</t>
  </si>
  <si>
    <t>기아</t>
  </si>
  <si>
    <t>포터2</t>
  </si>
  <si>
    <t>현대</t>
  </si>
  <si>
    <t>아반떼</t>
  </si>
  <si>
    <t>그랜저IG</t>
  </si>
  <si>
    <t>올뉴모닝</t>
  </si>
  <si>
    <t>LF쏘나타뉴라이즈</t>
  </si>
  <si>
    <t>카니발</t>
  </si>
  <si>
    <t>티볼리아머</t>
  </si>
  <si>
    <t>쌍용</t>
  </si>
  <si>
    <t>봉고3 트럭</t>
  </si>
  <si>
    <t>더넥스트스파크</t>
  </si>
  <si>
    <t>쉐보레</t>
  </si>
  <si>
    <t>$F$4</t>
  </si>
  <si>
    <t>$F$5</t>
  </si>
  <si>
    <t>$F$6</t>
  </si>
  <si>
    <t>$F$8</t>
  </si>
  <si>
    <t>$G$4</t>
  </si>
  <si>
    <t>$G$5</t>
  </si>
  <si>
    <t>$G$6</t>
  </si>
  <si>
    <t>$G$8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</si>
  <si>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</si>
  <si>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</si>
  <si>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</si>
  <si>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</si>
  <si>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</si>
  <si>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</si>
  <si>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</si>
  <si>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브랜드</t>
  </si>
  <si>
    <t>모델</t>
  </si>
  <si>
    <t xml:space="preserve"> </t>
    <phoneticPr fontId="1" type="noConversion"/>
  </si>
  <si>
    <t>12월 1387 증가</t>
  </si>
  <si>
    <t>만든 사람 오피스위즈,이혜정 날짜 2018-01-10
수정한 사람 자격검정팀 날짜 2018-02-10</t>
  </si>
  <si>
    <t>12월 1173 감소</t>
  </si>
  <si>
    <t>만든 사람 오피스위즈,이혜정 날짜 2018-01-14
수정한 사람 자격검정팀 날짜 2018-02-10</t>
  </si>
  <si>
    <t>평균 : 10월</t>
  </si>
  <si>
    <t>전체 평균 : 10월</t>
  </si>
  <si>
    <t>평균 : 11월</t>
  </si>
  <si>
    <t>전체 평균 : 11월</t>
  </si>
  <si>
    <t>평균 : 12월</t>
  </si>
  <si>
    <t>전체 평균 : 12월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</si>
</sst>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_ "/>
    <numFmt numFmtId="178" formatCode="0_ "/>
    <numFmt numFmtId="179" formatCode="#,##0&quot;cc&quot;"/>
    <numFmt numFmtId="180" formatCode="#&quot;위&quot;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pivotButton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9" fontId="11" fillId="0" borderId="0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176" fontId="11" fillId="0" borderId="0" xfId="0" applyNumberFormat="1" applyFont="1">
      <alignment vertical="center"/>
    </xf>
    <xf numFmtId="0" fontId="11" fillId="0" borderId="1" xfId="1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3" xfId="0" quotePrefix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백분율" xfId="1" builtinId="5"/>
    <cellStyle name="표준" xfId="0" builtinId="0"/>
  </cellStyles>
  <dxfs count="6">
    <dxf>
      <font>
        <b/>
        <i val="0"/>
        <color rgb="FF00B050"/>
      </font>
    </dxf>
    <dxf>
      <numFmt numFmtId="177" formatCode="#,##0_ "/>
    </dxf>
    <dxf>
      <numFmt numFmtId="177" formatCode="#,##0_ "/>
    </dxf>
    <dxf>
      <numFmt numFmtId="177" formatCode="#,##0_ "/>
    </dxf>
    <dxf>
      <alignment horizontal="center" readingOrder="0"/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sz="2400" b="0" i="1">
                <a:latin typeface="굴림체" panose="020B0609000101010101" pitchFamily="49" charset="-127"/>
                <a:ea typeface="굴림체" panose="020B0609000101010101" pitchFamily="49" charset="-127"/>
              </a:defRPr>
            </a:pPr>
            <a:r>
              <a:rPr lang="ko-KR" sz="2400" b="0" i="1">
                <a:latin typeface="굴림체" panose="020B0609000101010101" pitchFamily="49" charset="-127"/>
                <a:ea typeface="굴림체" panose="020B0609000101010101" pitchFamily="49" charset="-127"/>
              </a:rPr>
              <a:t>국내 자동차 월별 판매현황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차트!$E$2</c:f>
              <c:strCache>
                <c:ptCount val="1"/>
                <c:pt idx="0">
                  <c:v>11월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포터2</c:v>
                </c:pt>
                <c:pt idx="1">
                  <c:v>올뉴모닝</c:v>
                </c:pt>
                <c:pt idx="2">
                  <c:v>카니발</c:v>
                </c:pt>
                <c:pt idx="3">
                  <c:v>봉고3 트럭</c:v>
                </c:pt>
                <c:pt idx="4">
                  <c:v>더넥스트스파크</c:v>
                </c:pt>
              </c:strCache>
            </c:strRef>
          </c:cat>
          <c:val>
            <c:numRef>
              <c:f>차트!$E$3:$E$7</c:f>
              <c:numCache>
                <c:formatCode>#,##0_);[Red]\(#,##0\)</c:formatCode>
                <c:ptCount val="5"/>
                <c:pt idx="0">
                  <c:v>9601</c:v>
                </c:pt>
                <c:pt idx="1">
                  <c:v>6010</c:v>
                </c:pt>
                <c:pt idx="2">
                  <c:v>5655</c:v>
                </c:pt>
                <c:pt idx="3">
                  <c:v>5453</c:v>
                </c:pt>
                <c:pt idx="4">
                  <c:v>3806</c:v>
                </c:pt>
              </c:numCache>
            </c:numRef>
          </c:val>
        </c:ser>
        <c:ser>
          <c:idx val="1"/>
          <c:order val="1"/>
          <c:tx>
            <c:strRef>
              <c:f>차트!$F$2</c:f>
              <c:strCache>
                <c:ptCount val="1"/>
                <c:pt idx="0">
                  <c:v>12월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차트!$A$3:$A$7</c:f>
              <c:strCache>
                <c:ptCount val="5"/>
                <c:pt idx="0">
                  <c:v>포터2</c:v>
                </c:pt>
                <c:pt idx="1">
                  <c:v>올뉴모닝</c:v>
                </c:pt>
                <c:pt idx="2">
                  <c:v>카니발</c:v>
                </c:pt>
                <c:pt idx="3">
                  <c:v>봉고3 트럭</c:v>
                </c:pt>
                <c:pt idx="4">
                  <c:v>더넥스트스파크</c:v>
                </c:pt>
              </c:strCache>
            </c:strRef>
          </c:cat>
          <c:val>
            <c:numRef>
              <c:f>차트!$F$3:$F$7</c:f>
              <c:numCache>
                <c:formatCode>#,##0_);[Red]\(#,##0\)</c:formatCode>
                <c:ptCount val="5"/>
                <c:pt idx="0">
                  <c:v>7152</c:v>
                </c:pt>
                <c:pt idx="1">
                  <c:v>5781</c:v>
                </c:pt>
                <c:pt idx="2">
                  <c:v>5039</c:v>
                </c:pt>
                <c:pt idx="3">
                  <c:v>4635</c:v>
                </c:pt>
                <c:pt idx="4">
                  <c:v>4618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56384"/>
        <c:axId val="188559360"/>
      </c:barChart>
      <c:catAx>
        <c:axId val="18425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559360"/>
        <c:crosses val="autoZero"/>
        <c:auto val="1"/>
        <c:lblAlgn val="ctr"/>
        <c:lblOffset val="100"/>
        <c:noMultiLvlLbl val="0"/>
      </c:catAx>
      <c:valAx>
        <c:axId val="1885593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84256384"/>
        <c:crosses val="autoZero"/>
        <c:crossBetween val="between"/>
        <c:majorUnit val="2000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162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25400" cmpd="sng">
      <a:solidFill>
        <a:srgbClr val="7030A0"/>
      </a:solidFill>
      <a:prstDash val="sysDash"/>
    </a:ln>
  </c:spPr>
  <c:txPr>
    <a:bodyPr/>
    <a:lstStyle/>
    <a:p>
      <a:pPr>
        <a:defRPr sz="1100"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60960</xdr:rowOff>
    </xdr:from>
    <xdr:to>
      <xdr:col>7</xdr:col>
      <xdr:colOff>850380</xdr:colOff>
      <xdr:row>0</xdr:row>
      <xdr:rowOff>960960</xdr:rowOff>
    </xdr:to>
    <xdr:sp macro="" textlink="">
      <xdr:nvSpPr>
        <xdr:cNvPr id="2" name="십이각형 1"/>
        <xdr:cNvSpPr/>
      </xdr:nvSpPr>
      <xdr:spPr>
        <a:xfrm>
          <a:off x="1630680" y="60960"/>
          <a:ext cx="6192000" cy="900000"/>
        </a:xfrm>
        <a:prstGeom prst="dodecagon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궁서체" panose="02030609000101010101" pitchFamily="17" charset="-127"/>
              <a:ea typeface="궁서체" panose="02030609000101010101" pitchFamily="17" charset="-127"/>
            </a:rPr>
            <a:t>국내 자동차 월별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오피스위즈,이혜정" refreshedDate="43114.785723958332" createdVersion="4" refreshedVersion="4" minRefreshableVersion="3" recordCount="10">
  <cacheSource type="worksheet">
    <worksheetSource ref="A2:G12" sheet="피벗테이블"/>
  </cacheSource>
  <cacheFields count="7">
    <cacheField name="모델" numFmtId="0">
      <sharedItems count="10">
        <s v="더뉴쏘렌토"/>
        <s v="포터2"/>
        <s v="아반떼"/>
        <s v="그랜저IG"/>
        <s v="올뉴모닝"/>
        <s v="LF쏘나타뉴라이즈"/>
        <s v="카니발"/>
        <s v="티볼리아머"/>
        <s v="봉고3 트럭"/>
        <s v="더넥스트스파크"/>
      </sharedItems>
    </cacheField>
    <cacheField name="배기량" numFmtId="179">
      <sharedItems containsSemiMixedTypes="0" containsString="0" containsNumber="1" containsInteger="1" minValue="998" maxValue="2497" count="9">
        <n v="1995"/>
        <n v="2497"/>
        <n v="1591"/>
        <n v="2359"/>
        <n v="998"/>
        <n v="1685"/>
        <n v="2199"/>
        <n v="1597"/>
        <n v="999"/>
      </sharedItems>
    </cacheField>
    <cacheField name="브랜드" numFmtId="14">
      <sharedItems count="4">
        <s v="기아"/>
        <s v="현대"/>
        <s v="쌍용"/>
        <s v="쉐보레"/>
      </sharedItems>
    </cacheField>
    <cacheField name="10월" numFmtId="0">
      <sharedItems containsSemiMixedTypes="0" containsString="0" containsNumber="1" containsInteger="1" minValue="3228" maxValue="7746" count="10">
        <n v="6200"/>
        <n v="7746"/>
        <n v="6190"/>
        <n v="6346"/>
        <n v="5058"/>
        <n v="7039"/>
        <n v="4221"/>
        <n v="3710"/>
        <n v="4252"/>
        <n v="3228"/>
      </sharedItems>
    </cacheField>
    <cacheField name="11월" numFmtId="0">
      <sharedItems containsSemiMixedTypes="0" containsString="0" containsNumber="1" containsInteger="1" minValue="3806" maxValue="9601" count="10">
        <n v="8107"/>
        <n v="9601"/>
        <n v="7183"/>
        <n v="7879"/>
        <n v="6010"/>
        <n v="6807"/>
        <n v="5655"/>
        <n v="4298"/>
        <n v="5453"/>
        <n v="3806"/>
      </sharedItems>
    </cacheField>
    <cacheField name="12월" numFmtId="178">
      <sharedItems containsSemiMixedTypes="0" containsString="0" containsNumber="1" containsInteger="1" minValue="4618" maxValue="7174" count="10">
        <n v="6750"/>
        <n v="7152"/>
        <n v="6848"/>
        <n v="7174"/>
        <n v="5781"/>
        <n v="5708"/>
        <n v="5039"/>
        <n v="4885"/>
        <n v="4635"/>
        <n v="4618"/>
      </sharedItems>
    </cacheField>
    <cacheField name="평균" numFmtId="1">
      <sharedItems containsSemiMixedTypes="0" containsString="0" containsNumber="1" minValue="3884" maxValue="8166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x v="0"/>
    <x v="0"/>
    <x v="0"/>
    <x v="0"/>
    <n v="7019"/>
  </r>
  <r>
    <x v="1"/>
    <x v="1"/>
    <x v="1"/>
    <x v="1"/>
    <x v="1"/>
    <x v="1"/>
    <n v="8166.333333333333"/>
  </r>
  <r>
    <x v="2"/>
    <x v="2"/>
    <x v="1"/>
    <x v="2"/>
    <x v="2"/>
    <x v="2"/>
    <n v="6740.333333333333"/>
  </r>
  <r>
    <x v="3"/>
    <x v="3"/>
    <x v="1"/>
    <x v="3"/>
    <x v="3"/>
    <x v="3"/>
    <n v="7133"/>
  </r>
  <r>
    <x v="4"/>
    <x v="4"/>
    <x v="0"/>
    <x v="4"/>
    <x v="4"/>
    <x v="4"/>
    <n v="5616.333333333333"/>
  </r>
  <r>
    <x v="5"/>
    <x v="5"/>
    <x v="1"/>
    <x v="5"/>
    <x v="5"/>
    <x v="5"/>
    <n v="6518"/>
  </r>
  <r>
    <x v="6"/>
    <x v="6"/>
    <x v="0"/>
    <x v="6"/>
    <x v="6"/>
    <x v="6"/>
    <n v="4971.666666666667"/>
  </r>
  <r>
    <x v="7"/>
    <x v="7"/>
    <x v="2"/>
    <x v="7"/>
    <x v="7"/>
    <x v="7"/>
    <n v="4297.666666666667"/>
  </r>
  <r>
    <x v="8"/>
    <x v="1"/>
    <x v="0"/>
    <x v="8"/>
    <x v="8"/>
    <x v="8"/>
    <n v="4780"/>
  </r>
  <r>
    <x v="9"/>
    <x v="8"/>
    <x v="3"/>
    <x v="9"/>
    <x v="9"/>
    <x v="9"/>
    <n v="38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3" cacheId="0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F19" firstHeaderRow="1" firstDataRow="2" firstDataCol="2"/>
  <pivotFields count="7">
    <pivotField axis="axisRow" compact="0" outline="0" showAll="0">
      <items count="11">
        <item h="1" x="5"/>
        <item h="1" x="3"/>
        <item x="9"/>
        <item x="0"/>
        <item h="1" x="8"/>
        <item h="1" x="2"/>
        <item h="1" x="4"/>
        <item h="1" x="6"/>
        <item x="7"/>
        <item x="1"/>
        <item t="default"/>
      </items>
    </pivotField>
    <pivotField compact="0" numFmtId="179" outline="0" showAll="0">
      <items count="10">
        <item x="4"/>
        <item x="8"/>
        <item x="2"/>
        <item x="7"/>
        <item x="5"/>
        <item x="0"/>
        <item x="6"/>
        <item x="3"/>
        <item x="1"/>
        <item t="default"/>
      </items>
    </pivotField>
    <pivotField axis="axisCol" compact="0" outline="0" showAll="0">
      <items count="5">
        <item x="0"/>
        <item x="3"/>
        <item x="2"/>
        <item x="1"/>
        <item t="default"/>
      </items>
    </pivotField>
    <pivotField dataField="1" compact="0" outline="0" showAll="0"/>
    <pivotField dataField="1" compact="0" outline="0" showAll="0"/>
    <pivotField dataField="1" compact="0" numFmtId="178" outline="0" showAll="0"/>
    <pivotField compact="0" numFmtId="1" outline="0" showAll="0"/>
  </pivotFields>
  <rowFields count="2">
    <field x="0"/>
    <field x="-2"/>
  </rowFields>
  <rowItems count="15"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4">
    <i>
      <x/>
    </i>
    <i>
      <x v="1"/>
    </i>
    <i>
      <x v="2"/>
    </i>
    <i>
      <x v="3"/>
    </i>
  </colItems>
  <dataFields count="3">
    <dataField name="평균 : 10월" fld="3" subtotal="average" baseField="0" baseItem="8" numFmtId="177"/>
    <dataField name="평균 : 11월" fld="4" subtotal="average" baseField="0" baseItem="8" numFmtId="177"/>
    <dataField name="평균 : 12월" fld="5" subtotal="average" baseField="0" baseItem="8" numFmtId="177"/>
  </dataFields>
  <formats count="4">
    <format dxfId="4">
      <pivotArea outline="0" collapsedLevelsAreSubtotals="1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  <format dxfId="1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J16" sqref="J16"/>
    </sheetView>
  </sheetViews>
  <sheetFormatPr defaultColWidth="9" defaultRowHeight="15" customHeight="1" x14ac:dyDescent="0.3"/>
  <cols>
    <col min="1" max="1" width="17" style="21" customWidth="1"/>
    <col min="2" max="2" width="13" style="21" customWidth="1"/>
    <col min="3" max="3" width="9.5" style="21" customWidth="1"/>
    <col min="4" max="8" width="10.25" style="21" customWidth="1"/>
    <col min="9" max="9" width="17.25" style="21" customWidth="1"/>
    <col min="10" max="16384" width="9" style="21"/>
  </cols>
  <sheetData>
    <row r="1" spans="1:9" ht="80.099999999999994" customHeight="1" x14ac:dyDescent="0.3">
      <c r="A1" s="20"/>
      <c r="B1" s="20"/>
      <c r="C1" s="20"/>
      <c r="D1" s="20"/>
      <c r="E1" s="20"/>
      <c r="F1" s="20"/>
      <c r="G1" s="20"/>
      <c r="H1" s="20"/>
      <c r="I1" s="20"/>
    </row>
    <row r="2" spans="1:9" ht="18" customHeight="1" x14ac:dyDescent="0.3">
      <c r="A2" s="22" t="s">
        <v>9</v>
      </c>
      <c r="B2" s="22" t="s">
        <v>21</v>
      </c>
      <c r="C2" s="22" t="s">
        <v>22</v>
      </c>
      <c r="D2" s="22" t="s">
        <v>5</v>
      </c>
      <c r="E2" s="22" t="s">
        <v>2</v>
      </c>
      <c r="F2" s="22" t="s">
        <v>3</v>
      </c>
      <c r="G2" s="22" t="s">
        <v>6</v>
      </c>
      <c r="H2" s="22" t="s">
        <v>0</v>
      </c>
      <c r="I2" s="22" t="s">
        <v>1</v>
      </c>
    </row>
    <row r="3" spans="1:9" ht="18" customHeight="1" x14ac:dyDescent="0.3">
      <c r="A3" s="23" t="s">
        <v>12</v>
      </c>
      <c r="B3" s="24">
        <v>1995</v>
      </c>
      <c r="C3" s="25" t="s">
        <v>18</v>
      </c>
      <c r="D3" s="26">
        <v>6200</v>
      </c>
      <c r="E3" s="27">
        <v>8107</v>
      </c>
      <c r="F3" s="26">
        <v>6750</v>
      </c>
      <c r="G3" s="26">
        <f>AVERAGE(D3:F3)</f>
        <v>7019</v>
      </c>
      <c r="H3" s="28">
        <f>RANK(G3,$G$3:$G$12)</f>
        <v>3</v>
      </c>
      <c r="I3" s="23" t="str">
        <f>IF(F3&gt;=6500,"판매 증가","")</f>
        <v>판매 증가</v>
      </c>
    </row>
    <row r="4" spans="1:9" ht="18" customHeight="1" x14ac:dyDescent="0.3">
      <c r="A4" s="23" t="s">
        <v>10</v>
      </c>
      <c r="B4" s="24">
        <v>2497</v>
      </c>
      <c r="C4" s="25" t="s">
        <v>17</v>
      </c>
      <c r="D4" s="26">
        <v>7746</v>
      </c>
      <c r="E4" s="27">
        <v>9601</v>
      </c>
      <c r="F4" s="26">
        <v>7152</v>
      </c>
      <c r="G4" s="26">
        <f t="shared" ref="G4:G12" si="0">AVERAGE(D4:F4)</f>
        <v>8166.333333333333</v>
      </c>
      <c r="H4" s="28">
        <f t="shared" ref="H4:H12" si="1">RANK(G4,$G$3:$G$12)</f>
        <v>1</v>
      </c>
      <c r="I4" s="23" t="str">
        <f t="shared" ref="I4:I12" si="2">IF(F4&gt;=6500,"판매 증가","")</f>
        <v>판매 증가</v>
      </c>
    </row>
    <row r="5" spans="1:9" ht="18" customHeight="1" x14ac:dyDescent="0.3">
      <c r="A5" s="23" t="s">
        <v>11</v>
      </c>
      <c r="B5" s="24">
        <v>1591</v>
      </c>
      <c r="C5" s="25" t="s">
        <v>17</v>
      </c>
      <c r="D5" s="26">
        <v>6190</v>
      </c>
      <c r="E5" s="27">
        <v>7183</v>
      </c>
      <c r="F5" s="26">
        <v>6848</v>
      </c>
      <c r="G5" s="26">
        <f t="shared" si="0"/>
        <v>6740.333333333333</v>
      </c>
      <c r="H5" s="28">
        <f t="shared" si="1"/>
        <v>4</v>
      </c>
      <c r="I5" s="23" t="str">
        <f t="shared" si="2"/>
        <v>판매 증가</v>
      </c>
    </row>
    <row r="6" spans="1:9" ht="18" customHeight="1" x14ac:dyDescent="0.3">
      <c r="A6" s="25" t="s">
        <v>23</v>
      </c>
      <c r="B6" s="24">
        <v>2359</v>
      </c>
      <c r="C6" s="25" t="s">
        <v>17</v>
      </c>
      <c r="D6" s="26">
        <v>6346</v>
      </c>
      <c r="E6" s="27">
        <v>7879</v>
      </c>
      <c r="F6" s="26">
        <v>7174</v>
      </c>
      <c r="G6" s="26">
        <f>AVERAGE(D6:F6)</f>
        <v>7133</v>
      </c>
      <c r="H6" s="28">
        <f t="shared" si="1"/>
        <v>2</v>
      </c>
      <c r="I6" s="23" t="str">
        <f t="shared" si="2"/>
        <v>판매 증가</v>
      </c>
    </row>
    <row r="7" spans="1:9" ht="18" customHeight="1" x14ac:dyDescent="0.3">
      <c r="A7" s="23" t="s">
        <v>24</v>
      </c>
      <c r="B7" s="24">
        <v>998</v>
      </c>
      <c r="C7" s="25" t="s">
        <v>18</v>
      </c>
      <c r="D7" s="26">
        <v>5058</v>
      </c>
      <c r="E7" s="27">
        <v>6010</v>
      </c>
      <c r="F7" s="26">
        <v>5781</v>
      </c>
      <c r="G7" s="26">
        <f>AVERAGE(D7:F7)</f>
        <v>5616.333333333333</v>
      </c>
      <c r="H7" s="28">
        <f t="shared" si="1"/>
        <v>6</v>
      </c>
      <c r="I7" s="23" t="str">
        <f t="shared" si="2"/>
        <v/>
      </c>
    </row>
    <row r="8" spans="1:9" ht="18" customHeight="1" x14ac:dyDescent="0.3">
      <c r="A8" s="23" t="s">
        <v>15</v>
      </c>
      <c r="B8" s="24">
        <v>1685</v>
      </c>
      <c r="C8" s="25" t="s">
        <v>19</v>
      </c>
      <c r="D8" s="26">
        <v>7039</v>
      </c>
      <c r="E8" s="27">
        <v>6807</v>
      </c>
      <c r="F8" s="26">
        <v>5708</v>
      </c>
      <c r="G8" s="26">
        <f t="shared" si="0"/>
        <v>6518</v>
      </c>
      <c r="H8" s="28">
        <f t="shared" si="1"/>
        <v>5</v>
      </c>
      <c r="I8" s="23" t="str">
        <f t="shared" si="2"/>
        <v/>
      </c>
    </row>
    <row r="9" spans="1:9" ht="18" customHeight="1" x14ac:dyDescent="0.3">
      <c r="A9" s="23" t="s">
        <v>25</v>
      </c>
      <c r="B9" s="24">
        <v>2199</v>
      </c>
      <c r="C9" s="25" t="s">
        <v>18</v>
      </c>
      <c r="D9" s="26">
        <v>4221</v>
      </c>
      <c r="E9" s="27">
        <v>5655</v>
      </c>
      <c r="F9" s="26">
        <v>5039</v>
      </c>
      <c r="G9" s="26">
        <f t="shared" si="0"/>
        <v>4971.666666666667</v>
      </c>
      <c r="H9" s="28">
        <f t="shared" si="1"/>
        <v>7</v>
      </c>
      <c r="I9" s="23" t="str">
        <f t="shared" si="2"/>
        <v/>
      </c>
    </row>
    <row r="10" spans="1:9" ht="18" customHeight="1" x14ac:dyDescent="0.3">
      <c r="A10" s="23" t="s">
        <v>13</v>
      </c>
      <c r="B10" s="24">
        <v>1597</v>
      </c>
      <c r="C10" s="25" t="s">
        <v>26</v>
      </c>
      <c r="D10" s="26">
        <v>3710</v>
      </c>
      <c r="E10" s="27">
        <v>4298</v>
      </c>
      <c r="F10" s="26">
        <v>4885</v>
      </c>
      <c r="G10" s="26">
        <f t="shared" si="0"/>
        <v>4297.666666666667</v>
      </c>
      <c r="H10" s="28">
        <f t="shared" si="1"/>
        <v>9</v>
      </c>
      <c r="I10" s="23" t="str">
        <f t="shared" si="2"/>
        <v/>
      </c>
    </row>
    <row r="11" spans="1:9" ht="18" customHeight="1" x14ac:dyDescent="0.3">
      <c r="A11" s="23" t="s">
        <v>16</v>
      </c>
      <c r="B11" s="24">
        <v>2497</v>
      </c>
      <c r="C11" s="25" t="s">
        <v>27</v>
      </c>
      <c r="D11" s="26">
        <v>4252</v>
      </c>
      <c r="E11" s="27">
        <v>5453</v>
      </c>
      <c r="F11" s="26">
        <v>4635</v>
      </c>
      <c r="G11" s="26">
        <f t="shared" si="0"/>
        <v>4780</v>
      </c>
      <c r="H11" s="28">
        <f t="shared" si="1"/>
        <v>8</v>
      </c>
      <c r="I11" s="23" t="str">
        <f t="shared" si="2"/>
        <v/>
      </c>
    </row>
    <row r="12" spans="1:9" ht="18" customHeight="1" x14ac:dyDescent="0.3">
      <c r="A12" s="23" t="s">
        <v>14</v>
      </c>
      <c r="B12" s="24">
        <v>999</v>
      </c>
      <c r="C12" s="25" t="s">
        <v>20</v>
      </c>
      <c r="D12" s="26">
        <v>3228</v>
      </c>
      <c r="E12" s="27">
        <v>3806</v>
      </c>
      <c r="F12" s="26">
        <v>4618</v>
      </c>
      <c r="G12" s="26">
        <f t="shared" si="0"/>
        <v>3884</v>
      </c>
      <c r="H12" s="28">
        <f t="shared" si="1"/>
        <v>10</v>
      </c>
      <c r="I12" s="23" t="str">
        <f t="shared" si="2"/>
        <v/>
      </c>
    </row>
    <row r="13" spans="1:9" ht="18" customHeight="1" x14ac:dyDescent="0.3">
      <c r="A13" s="51" t="s">
        <v>28</v>
      </c>
      <c r="B13" s="52"/>
      <c r="C13" s="52"/>
      <c r="D13" s="53"/>
      <c r="E13" s="49">
        <f>MAX(G3:G12)-MIN(G3:G12)</f>
        <v>4282.333333333333</v>
      </c>
      <c r="F13" s="49"/>
      <c r="G13" s="49"/>
      <c r="H13" s="50"/>
      <c r="I13" s="50"/>
    </row>
    <row r="14" spans="1:9" ht="18" customHeight="1" x14ac:dyDescent="0.3">
      <c r="A14" s="51" t="s">
        <v>29</v>
      </c>
      <c r="B14" s="52"/>
      <c r="C14" s="52"/>
      <c r="D14" s="53"/>
      <c r="E14" s="49">
        <f>DAVERAGE(A2:I12,D2,C2:C3)</f>
        <v>4932.75</v>
      </c>
      <c r="F14" s="49"/>
      <c r="G14" s="49"/>
      <c r="H14" s="50"/>
      <c r="I14" s="50"/>
    </row>
    <row r="15" spans="1:9" ht="18" customHeight="1" x14ac:dyDescent="0.3">
      <c r="A15" s="51" t="s">
        <v>30</v>
      </c>
      <c r="B15" s="52"/>
      <c r="C15" s="52"/>
      <c r="D15" s="53"/>
      <c r="E15" s="49">
        <f>SMALL(F3:F12,3)</f>
        <v>4885</v>
      </c>
      <c r="F15" s="49"/>
      <c r="G15" s="49"/>
      <c r="H15" s="50"/>
      <c r="I15" s="50"/>
    </row>
    <row r="17" spans="7:7" ht="15" customHeight="1" x14ac:dyDescent="0.3">
      <c r="G17" s="29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5" priority="1">
      <formula>$D3&lt;=4000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3" sqref="H23"/>
    </sheetView>
  </sheetViews>
  <sheetFormatPr defaultRowHeight="16.5" outlineLevelRow="3" outlineLevelCol="1" x14ac:dyDescent="0.3"/>
  <cols>
    <col min="1" max="1" width="19.75" style="30" customWidth="1"/>
    <col min="2" max="2" width="13" style="30" customWidth="1"/>
    <col min="3" max="3" width="15.625" style="30" customWidth="1"/>
    <col min="4" max="6" width="10.25" style="30" customWidth="1" outlineLevel="1"/>
    <col min="7" max="7" width="10.25" style="30" customWidth="1"/>
    <col min="8" max="16384" width="9" style="30"/>
  </cols>
  <sheetData>
    <row r="2" spans="1:7" x14ac:dyDescent="0.3">
      <c r="A2" s="31" t="s">
        <v>9</v>
      </c>
      <c r="B2" s="31" t="s">
        <v>21</v>
      </c>
      <c r="C2" s="31" t="s">
        <v>22</v>
      </c>
      <c r="D2" s="31" t="s">
        <v>5</v>
      </c>
      <c r="E2" s="31" t="s">
        <v>2</v>
      </c>
      <c r="F2" s="31" t="s">
        <v>3</v>
      </c>
      <c r="G2" s="31" t="s">
        <v>6</v>
      </c>
    </row>
    <row r="3" spans="1:7" outlineLevel="3" x14ac:dyDescent="0.3">
      <c r="A3" s="32" t="s">
        <v>12</v>
      </c>
      <c r="B3" s="33">
        <v>1995</v>
      </c>
      <c r="C3" s="34" t="s">
        <v>18</v>
      </c>
      <c r="D3" s="35">
        <v>6200</v>
      </c>
      <c r="E3" s="36">
        <v>8107</v>
      </c>
      <c r="F3" s="35">
        <v>6750</v>
      </c>
      <c r="G3" s="35">
        <v>7019</v>
      </c>
    </row>
    <row r="4" spans="1:7" outlineLevel="3" x14ac:dyDescent="0.3">
      <c r="A4" s="32" t="s">
        <v>24</v>
      </c>
      <c r="B4" s="33">
        <v>998</v>
      </c>
      <c r="C4" s="34" t="s">
        <v>18</v>
      </c>
      <c r="D4" s="35">
        <v>5058</v>
      </c>
      <c r="E4" s="36">
        <v>6010</v>
      </c>
      <c r="F4" s="35">
        <v>5781</v>
      </c>
      <c r="G4" s="35">
        <v>5616.333333333333</v>
      </c>
    </row>
    <row r="5" spans="1:7" outlineLevel="3" x14ac:dyDescent="0.3">
      <c r="A5" s="32" t="s">
        <v>25</v>
      </c>
      <c r="B5" s="33">
        <v>2199</v>
      </c>
      <c r="C5" s="34" t="s">
        <v>18</v>
      </c>
      <c r="D5" s="35">
        <v>4221</v>
      </c>
      <c r="E5" s="36">
        <v>5655</v>
      </c>
      <c r="F5" s="35">
        <v>5039</v>
      </c>
      <c r="G5" s="35">
        <v>4971.666666666667</v>
      </c>
    </row>
    <row r="6" spans="1:7" outlineLevel="3" x14ac:dyDescent="0.3">
      <c r="A6" s="32" t="s">
        <v>16</v>
      </c>
      <c r="B6" s="33">
        <v>2497</v>
      </c>
      <c r="C6" s="34" t="s">
        <v>18</v>
      </c>
      <c r="D6" s="35">
        <v>4252</v>
      </c>
      <c r="E6" s="36">
        <v>5453</v>
      </c>
      <c r="F6" s="35">
        <v>4635</v>
      </c>
      <c r="G6" s="35">
        <v>4780</v>
      </c>
    </row>
    <row r="7" spans="1:7" outlineLevel="2" x14ac:dyDescent="0.3">
      <c r="A7" s="32"/>
      <c r="B7" s="33"/>
      <c r="C7" s="37" t="s">
        <v>36</v>
      </c>
      <c r="D7" s="35"/>
      <c r="E7" s="36"/>
      <c r="F7" s="35"/>
      <c r="G7" s="35">
        <f>SUBTOTAL(4,G3:G6)</f>
        <v>7019</v>
      </c>
    </row>
    <row r="8" spans="1:7" outlineLevel="1" x14ac:dyDescent="0.3">
      <c r="A8" s="32"/>
      <c r="B8" s="33"/>
      <c r="C8" s="37" t="s">
        <v>31</v>
      </c>
      <c r="D8" s="35">
        <f>SUBTOTAL(1,D3:D6)</f>
        <v>4932.75</v>
      </c>
      <c r="E8" s="36">
        <f>SUBTOTAL(1,E3:E6)</f>
        <v>6306.25</v>
      </c>
      <c r="F8" s="35">
        <f>SUBTOTAL(1,F3:F6)</f>
        <v>5551.25</v>
      </c>
      <c r="G8" s="35"/>
    </row>
    <row r="9" spans="1:7" outlineLevel="3" x14ac:dyDescent="0.3">
      <c r="A9" s="32" t="s">
        <v>14</v>
      </c>
      <c r="B9" s="33">
        <v>999</v>
      </c>
      <c r="C9" s="34" t="s">
        <v>20</v>
      </c>
      <c r="D9" s="35">
        <v>3228</v>
      </c>
      <c r="E9" s="36">
        <v>3806</v>
      </c>
      <c r="F9" s="35">
        <v>4618</v>
      </c>
      <c r="G9" s="35">
        <v>3884</v>
      </c>
    </row>
    <row r="10" spans="1:7" outlineLevel="2" x14ac:dyDescent="0.3">
      <c r="A10" s="32"/>
      <c r="B10" s="33"/>
      <c r="C10" s="37" t="s">
        <v>37</v>
      </c>
      <c r="D10" s="35"/>
      <c r="E10" s="36"/>
      <c r="F10" s="35"/>
      <c r="G10" s="35">
        <f>SUBTOTAL(4,G9:G9)</f>
        <v>3884</v>
      </c>
    </row>
    <row r="11" spans="1:7" outlineLevel="1" x14ac:dyDescent="0.3">
      <c r="A11" s="32"/>
      <c r="B11" s="33"/>
      <c r="C11" s="37" t="s">
        <v>32</v>
      </c>
      <c r="D11" s="35">
        <f>SUBTOTAL(1,D9:D9)</f>
        <v>3228</v>
      </c>
      <c r="E11" s="36">
        <f>SUBTOTAL(1,E9:E9)</f>
        <v>3806</v>
      </c>
      <c r="F11" s="35">
        <f>SUBTOTAL(1,F9:F9)</f>
        <v>4618</v>
      </c>
      <c r="G11" s="35"/>
    </row>
    <row r="12" spans="1:7" outlineLevel="3" x14ac:dyDescent="0.3">
      <c r="A12" s="32" t="s">
        <v>13</v>
      </c>
      <c r="B12" s="33">
        <v>1597</v>
      </c>
      <c r="C12" s="34" t="s">
        <v>26</v>
      </c>
      <c r="D12" s="35">
        <v>3710</v>
      </c>
      <c r="E12" s="36">
        <v>4298</v>
      </c>
      <c r="F12" s="35">
        <v>4885</v>
      </c>
      <c r="G12" s="35">
        <v>4297.666666666667</v>
      </c>
    </row>
    <row r="13" spans="1:7" outlineLevel="2" x14ac:dyDescent="0.3">
      <c r="A13" s="32"/>
      <c r="B13" s="33"/>
      <c r="C13" s="37" t="s">
        <v>38</v>
      </c>
      <c r="D13" s="35"/>
      <c r="E13" s="36"/>
      <c r="F13" s="35"/>
      <c r="G13" s="35">
        <f>SUBTOTAL(4,G12:G12)</f>
        <v>4297.666666666667</v>
      </c>
    </row>
    <row r="14" spans="1:7" outlineLevel="1" x14ac:dyDescent="0.3">
      <c r="A14" s="32"/>
      <c r="B14" s="33"/>
      <c r="C14" s="37" t="s">
        <v>33</v>
      </c>
      <c r="D14" s="35">
        <f>SUBTOTAL(1,D12:D12)</f>
        <v>3710</v>
      </c>
      <c r="E14" s="36">
        <f>SUBTOTAL(1,E12:E12)</f>
        <v>4298</v>
      </c>
      <c r="F14" s="35">
        <f>SUBTOTAL(1,F12:F12)</f>
        <v>4885</v>
      </c>
      <c r="G14" s="35"/>
    </row>
    <row r="15" spans="1:7" outlineLevel="3" x14ac:dyDescent="0.3">
      <c r="A15" s="32" t="s">
        <v>10</v>
      </c>
      <c r="B15" s="33">
        <v>2497</v>
      </c>
      <c r="C15" s="34" t="s">
        <v>17</v>
      </c>
      <c r="D15" s="35">
        <v>7746</v>
      </c>
      <c r="E15" s="36">
        <v>9601</v>
      </c>
      <c r="F15" s="35">
        <v>7152</v>
      </c>
      <c r="G15" s="35">
        <v>8166.333333333333</v>
      </c>
    </row>
    <row r="16" spans="1:7" outlineLevel="3" x14ac:dyDescent="0.3">
      <c r="A16" s="32" t="s">
        <v>11</v>
      </c>
      <c r="B16" s="33">
        <v>1591</v>
      </c>
      <c r="C16" s="34" t="s">
        <v>17</v>
      </c>
      <c r="D16" s="35">
        <v>6190</v>
      </c>
      <c r="E16" s="36">
        <v>7183</v>
      </c>
      <c r="F16" s="35">
        <v>6848</v>
      </c>
      <c r="G16" s="35">
        <v>6740.333333333333</v>
      </c>
    </row>
    <row r="17" spans="1:7" outlineLevel="3" x14ac:dyDescent="0.3">
      <c r="A17" s="34" t="s">
        <v>23</v>
      </c>
      <c r="B17" s="33">
        <v>2359</v>
      </c>
      <c r="C17" s="34" t="s">
        <v>17</v>
      </c>
      <c r="D17" s="35">
        <v>6346</v>
      </c>
      <c r="E17" s="36">
        <v>7879</v>
      </c>
      <c r="F17" s="35">
        <v>7174</v>
      </c>
      <c r="G17" s="35">
        <v>7133</v>
      </c>
    </row>
    <row r="18" spans="1:7" outlineLevel="3" x14ac:dyDescent="0.3">
      <c r="A18" s="32" t="s">
        <v>15</v>
      </c>
      <c r="B18" s="33">
        <v>1685</v>
      </c>
      <c r="C18" s="34" t="s">
        <v>17</v>
      </c>
      <c r="D18" s="35">
        <v>7039</v>
      </c>
      <c r="E18" s="36">
        <v>6807</v>
      </c>
      <c r="F18" s="35">
        <v>5708</v>
      </c>
      <c r="G18" s="35">
        <v>6518</v>
      </c>
    </row>
    <row r="19" spans="1:7" outlineLevel="2" x14ac:dyDescent="0.3">
      <c r="A19" s="38"/>
      <c r="B19" s="39"/>
      <c r="C19" s="40" t="s">
        <v>39</v>
      </c>
      <c r="D19" s="41"/>
      <c r="E19" s="42"/>
      <c r="F19" s="41"/>
      <c r="G19" s="41">
        <f>SUBTOTAL(4,G15:G18)</f>
        <v>8166.333333333333</v>
      </c>
    </row>
    <row r="20" spans="1:7" outlineLevel="1" x14ac:dyDescent="0.3">
      <c r="A20" s="38"/>
      <c r="B20" s="39"/>
      <c r="C20" s="40" t="s">
        <v>34</v>
      </c>
      <c r="D20" s="41">
        <f>SUBTOTAL(1,D15:D18)</f>
        <v>6830.25</v>
      </c>
      <c r="E20" s="42">
        <f>SUBTOTAL(1,E15:E18)</f>
        <v>7867.5</v>
      </c>
      <c r="F20" s="41">
        <f>SUBTOTAL(1,F15:F18)</f>
        <v>6720.5</v>
      </c>
      <c r="G20" s="41"/>
    </row>
    <row r="21" spans="1:7" x14ac:dyDescent="0.3">
      <c r="A21" s="38"/>
      <c r="B21" s="39"/>
      <c r="C21" s="40" t="s">
        <v>40</v>
      </c>
      <c r="D21" s="41"/>
      <c r="E21" s="42"/>
      <c r="F21" s="41"/>
      <c r="G21" s="41">
        <f>SUBTOTAL(4,G3:G18)</f>
        <v>8166.333333333333</v>
      </c>
    </row>
    <row r="22" spans="1:7" x14ac:dyDescent="0.3">
      <c r="A22" s="38"/>
      <c r="B22" s="39"/>
      <c r="C22" s="40" t="s">
        <v>35</v>
      </c>
      <c r="D22" s="41">
        <f>SUBTOTAL(1,D3:D18)</f>
        <v>5399</v>
      </c>
      <c r="E22" s="42">
        <f>SUBTOTAL(1,E3:E18)</f>
        <v>6479.9</v>
      </c>
      <c r="F22" s="41">
        <f>SUBTOTAL(1,F3:F18)</f>
        <v>5859</v>
      </c>
      <c r="G22" s="41"/>
    </row>
  </sheetData>
  <sortState ref="A3:G12">
    <sortCondition ref="C3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E22" sqref="E22"/>
    </sheetView>
  </sheetViews>
  <sheetFormatPr defaultColWidth="9" defaultRowHeight="15" customHeight="1" x14ac:dyDescent="0.3"/>
  <cols>
    <col min="1" max="1" width="19.75" style="30" customWidth="1"/>
    <col min="2" max="2" width="13" style="30" customWidth="1"/>
    <col min="3" max="3" width="9.5" style="30" customWidth="1"/>
    <col min="4" max="7" width="10.25" style="30" customWidth="1"/>
    <col min="8" max="16384" width="9" style="30"/>
  </cols>
  <sheetData>
    <row r="2" spans="1:7" ht="15" customHeight="1" x14ac:dyDescent="0.3">
      <c r="A2" s="31" t="s">
        <v>9</v>
      </c>
      <c r="B2" s="31" t="s">
        <v>21</v>
      </c>
      <c r="C2" s="31" t="s">
        <v>22</v>
      </c>
      <c r="D2" s="31" t="s">
        <v>5</v>
      </c>
      <c r="E2" s="31" t="s">
        <v>41</v>
      </c>
      <c r="F2" s="31" t="s">
        <v>3</v>
      </c>
      <c r="G2" s="31" t="s">
        <v>6</v>
      </c>
    </row>
    <row r="3" spans="1:7" ht="15" customHeight="1" x14ac:dyDescent="0.3">
      <c r="A3" s="32" t="s">
        <v>43</v>
      </c>
      <c r="B3" s="33">
        <v>1995</v>
      </c>
      <c r="C3" s="34" t="s">
        <v>44</v>
      </c>
      <c r="D3" s="35">
        <v>6200</v>
      </c>
      <c r="E3" s="36">
        <v>8107</v>
      </c>
      <c r="F3" s="35">
        <v>6750</v>
      </c>
      <c r="G3" s="35">
        <v>7019</v>
      </c>
    </row>
    <row r="4" spans="1:7" ht="15" customHeight="1" x14ac:dyDescent="0.3">
      <c r="A4" s="32" t="s">
        <v>45</v>
      </c>
      <c r="B4" s="33">
        <v>2497</v>
      </c>
      <c r="C4" s="34" t="s">
        <v>46</v>
      </c>
      <c r="D4" s="35">
        <v>7746</v>
      </c>
      <c r="E4" s="36">
        <v>9601</v>
      </c>
      <c r="F4" s="35">
        <v>7152</v>
      </c>
      <c r="G4" s="35">
        <v>8166.333333333333</v>
      </c>
    </row>
    <row r="5" spans="1:7" ht="15" customHeight="1" x14ac:dyDescent="0.3">
      <c r="A5" s="32" t="s">
        <v>47</v>
      </c>
      <c r="B5" s="33">
        <v>1591</v>
      </c>
      <c r="C5" s="34" t="s">
        <v>46</v>
      </c>
      <c r="D5" s="35">
        <v>6190</v>
      </c>
      <c r="E5" s="36">
        <v>7183</v>
      </c>
      <c r="F5" s="35">
        <v>6848</v>
      </c>
      <c r="G5" s="35">
        <v>6740.333333333333</v>
      </c>
    </row>
    <row r="6" spans="1:7" ht="15" customHeight="1" x14ac:dyDescent="0.3">
      <c r="A6" s="34" t="s">
        <v>48</v>
      </c>
      <c r="B6" s="33">
        <v>2359</v>
      </c>
      <c r="C6" s="34" t="s">
        <v>46</v>
      </c>
      <c r="D6" s="35">
        <v>6346</v>
      </c>
      <c r="E6" s="36">
        <v>7879</v>
      </c>
      <c r="F6" s="35">
        <v>7174</v>
      </c>
      <c r="G6" s="35">
        <v>7133</v>
      </c>
    </row>
    <row r="7" spans="1:7" ht="15" customHeight="1" x14ac:dyDescent="0.3">
      <c r="A7" s="32" t="s">
        <v>49</v>
      </c>
      <c r="B7" s="33">
        <v>998</v>
      </c>
      <c r="C7" s="34" t="s">
        <v>44</v>
      </c>
      <c r="D7" s="35">
        <v>5058</v>
      </c>
      <c r="E7" s="36">
        <v>6010</v>
      </c>
      <c r="F7" s="35">
        <v>5781</v>
      </c>
      <c r="G7" s="35">
        <v>5616.333333333333</v>
      </c>
    </row>
    <row r="8" spans="1:7" ht="15" customHeight="1" x14ac:dyDescent="0.3">
      <c r="A8" s="32" t="s">
        <v>50</v>
      </c>
      <c r="B8" s="33">
        <v>1685</v>
      </c>
      <c r="C8" s="34" t="s">
        <v>46</v>
      </c>
      <c r="D8" s="35">
        <v>7039</v>
      </c>
      <c r="E8" s="36">
        <v>6807</v>
      </c>
      <c r="F8" s="35">
        <v>5708</v>
      </c>
      <c r="G8" s="35">
        <v>6518</v>
      </c>
    </row>
    <row r="9" spans="1:7" ht="15" customHeight="1" x14ac:dyDescent="0.3">
      <c r="A9" s="32" t="s">
        <v>51</v>
      </c>
      <c r="B9" s="33">
        <v>2199</v>
      </c>
      <c r="C9" s="34" t="s">
        <v>44</v>
      </c>
      <c r="D9" s="35">
        <v>4221</v>
      </c>
      <c r="E9" s="36">
        <v>5655</v>
      </c>
      <c r="F9" s="35">
        <v>5039</v>
      </c>
      <c r="G9" s="35">
        <v>4971.666666666667</v>
      </c>
    </row>
    <row r="10" spans="1:7" ht="15" customHeight="1" x14ac:dyDescent="0.3">
      <c r="A10" s="32" t="s">
        <v>52</v>
      </c>
      <c r="B10" s="33">
        <v>1597</v>
      </c>
      <c r="C10" s="34" t="s">
        <v>53</v>
      </c>
      <c r="D10" s="35">
        <v>3710</v>
      </c>
      <c r="E10" s="36">
        <v>4298</v>
      </c>
      <c r="F10" s="35">
        <v>4885</v>
      </c>
      <c r="G10" s="35">
        <v>4297.666666666667</v>
      </c>
    </row>
    <row r="11" spans="1:7" ht="15" customHeight="1" x14ac:dyDescent="0.3">
      <c r="A11" s="32" t="s">
        <v>54</v>
      </c>
      <c r="B11" s="33">
        <v>2497</v>
      </c>
      <c r="C11" s="34" t="s">
        <v>44</v>
      </c>
      <c r="D11" s="35">
        <v>4252</v>
      </c>
      <c r="E11" s="36">
        <v>5453</v>
      </c>
      <c r="F11" s="35">
        <v>4635</v>
      </c>
      <c r="G11" s="35">
        <v>4780</v>
      </c>
    </row>
    <row r="12" spans="1:7" ht="15" customHeight="1" x14ac:dyDescent="0.3">
      <c r="A12" s="32" t="s">
        <v>55</v>
      </c>
      <c r="B12" s="33">
        <v>999</v>
      </c>
      <c r="C12" s="34" t="s">
        <v>56</v>
      </c>
      <c r="D12" s="35">
        <v>3228</v>
      </c>
      <c r="E12" s="36">
        <v>3806</v>
      </c>
      <c r="F12" s="35">
        <v>4618</v>
      </c>
      <c r="G12" s="35">
        <v>3884</v>
      </c>
    </row>
    <row r="13" spans="1:7" ht="15" customHeight="1" x14ac:dyDescent="0.3">
      <c r="E13" s="43"/>
      <c r="F13" s="43"/>
      <c r="G13" s="43"/>
    </row>
    <row r="14" spans="1:7" ht="15" customHeight="1" x14ac:dyDescent="0.3">
      <c r="A14" s="31" t="s">
        <v>42</v>
      </c>
      <c r="E14" s="43"/>
      <c r="F14" s="43"/>
      <c r="G14" s="43"/>
    </row>
    <row r="15" spans="1:7" ht="15" customHeight="1" x14ac:dyDescent="0.3">
      <c r="A15" s="44" t="b">
        <f>AND(C3="현대",E3&gt;=7000)</f>
        <v>0</v>
      </c>
      <c r="E15" s="43"/>
      <c r="F15" s="43"/>
      <c r="G15" s="43"/>
    </row>
    <row r="18" spans="1:4" ht="15" customHeight="1" x14ac:dyDescent="0.3">
      <c r="A18" s="31" t="s">
        <v>9</v>
      </c>
      <c r="B18" s="31" t="s">
        <v>21</v>
      </c>
      <c r="C18" s="31" t="s">
        <v>41</v>
      </c>
      <c r="D18" s="31" t="s">
        <v>3</v>
      </c>
    </row>
    <row r="19" spans="1:4" ht="15" customHeight="1" x14ac:dyDescent="0.3">
      <c r="A19" s="32" t="s">
        <v>45</v>
      </c>
      <c r="B19" s="33">
        <v>2497</v>
      </c>
      <c r="C19" s="36">
        <v>9601</v>
      </c>
      <c r="D19" s="35">
        <v>7152</v>
      </c>
    </row>
    <row r="20" spans="1:4" ht="15" customHeight="1" x14ac:dyDescent="0.3">
      <c r="A20" s="32" t="s">
        <v>47</v>
      </c>
      <c r="B20" s="33">
        <v>1591</v>
      </c>
      <c r="C20" s="36">
        <v>7183</v>
      </c>
      <c r="D20" s="35">
        <v>6848</v>
      </c>
    </row>
    <row r="21" spans="1:4" ht="15" customHeight="1" x14ac:dyDescent="0.3">
      <c r="A21" s="34" t="s">
        <v>48</v>
      </c>
      <c r="B21" s="33">
        <v>2359</v>
      </c>
      <c r="C21" s="36">
        <v>7879</v>
      </c>
      <c r="D21" s="35">
        <v>7174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7"/>
  <sheetViews>
    <sheetView showGridLines="0" workbookViewId="0">
      <selection activeCell="G18" sqref="G18"/>
    </sheetView>
  </sheetViews>
  <sheetFormatPr defaultRowHeight="16.5" outlineLevelRow="1" outlineLevelCol="1" x14ac:dyDescent="0.3"/>
  <cols>
    <col min="3" max="3" width="5.875" customWidth="1"/>
    <col min="4" max="6" width="14.875" bestFit="1" customWidth="1" outlineLevel="1"/>
  </cols>
  <sheetData>
    <row r="1" spans="2:6" ht="17.25" thickBot="1" x14ac:dyDescent="0.35"/>
    <row r="2" spans="2:6" x14ac:dyDescent="0.3">
      <c r="B2" s="7" t="s">
        <v>65</v>
      </c>
      <c r="C2" s="8"/>
      <c r="D2" s="14"/>
      <c r="E2" s="14"/>
      <c r="F2" s="14"/>
    </row>
    <row r="3" spans="2:6" collapsed="1" x14ac:dyDescent="0.3">
      <c r="B3" s="6"/>
      <c r="C3" s="6"/>
      <c r="D3" s="15" t="s">
        <v>67</v>
      </c>
      <c r="E3" s="15" t="s">
        <v>75</v>
      </c>
      <c r="F3" s="15" t="s">
        <v>77</v>
      </c>
    </row>
    <row r="4" spans="2:6" ht="81" hidden="1" outlineLevel="1" x14ac:dyDescent="0.3">
      <c r="B4" s="10"/>
      <c r="C4" s="10"/>
      <c r="D4" s="3"/>
      <c r="E4" s="17" t="s">
        <v>76</v>
      </c>
      <c r="F4" s="17" t="s">
        <v>78</v>
      </c>
    </row>
    <row r="5" spans="2:6" x14ac:dyDescent="0.3">
      <c r="B5" s="11" t="s">
        <v>66</v>
      </c>
      <c r="C5" s="12"/>
      <c r="D5" s="9"/>
      <c r="E5" s="9"/>
      <c r="F5" s="9"/>
    </row>
    <row r="6" spans="2:6" outlineLevel="1" x14ac:dyDescent="0.3">
      <c r="B6" s="10"/>
      <c r="C6" s="10" t="s">
        <v>57</v>
      </c>
      <c r="D6" s="4">
        <v>7152</v>
      </c>
      <c r="E6" s="16">
        <v>8539</v>
      </c>
      <c r="F6" s="16">
        <v>5979</v>
      </c>
    </row>
    <row r="7" spans="2:6" outlineLevel="1" x14ac:dyDescent="0.3">
      <c r="B7" s="10"/>
      <c r="C7" s="10" t="s">
        <v>58</v>
      </c>
      <c r="D7" s="4">
        <v>6848</v>
      </c>
      <c r="E7" s="16">
        <v>8235</v>
      </c>
      <c r="F7" s="16">
        <v>5675</v>
      </c>
    </row>
    <row r="8" spans="2:6" outlineLevel="1" x14ac:dyDescent="0.3">
      <c r="B8" s="10"/>
      <c r="C8" s="10" t="s">
        <v>59</v>
      </c>
      <c r="D8" s="4">
        <v>7174</v>
      </c>
      <c r="E8" s="16">
        <v>8561</v>
      </c>
      <c r="F8" s="16">
        <v>6001</v>
      </c>
    </row>
    <row r="9" spans="2:6" outlineLevel="1" x14ac:dyDescent="0.3">
      <c r="B9" s="10"/>
      <c r="C9" s="10" t="s">
        <v>60</v>
      </c>
      <c r="D9" s="4">
        <v>5708</v>
      </c>
      <c r="E9" s="16">
        <v>7095</v>
      </c>
      <c r="F9" s="16">
        <v>4535</v>
      </c>
    </row>
    <row r="10" spans="2:6" x14ac:dyDescent="0.3">
      <c r="B10" s="11" t="s">
        <v>68</v>
      </c>
      <c r="C10" s="12"/>
      <c r="D10" s="9"/>
      <c r="E10" s="9"/>
      <c r="F10" s="9"/>
    </row>
    <row r="11" spans="2:6" outlineLevel="1" x14ac:dyDescent="0.3">
      <c r="B11" s="10"/>
      <c r="C11" s="10" t="s">
        <v>61</v>
      </c>
      <c r="D11" s="4">
        <v>8166.3333333333303</v>
      </c>
      <c r="E11" s="4">
        <v>8628.6666666666697</v>
      </c>
      <c r="F11" s="4">
        <v>7775.3333333333303</v>
      </c>
    </row>
    <row r="12" spans="2:6" outlineLevel="1" x14ac:dyDescent="0.3">
      <c r="B12" s="10"/>
      <c r="C12" s="10" t="s">
        <v>62</v>
      </c>
      <c r="D12" s="4">
        <v>6740.3333333333303</v>
      </c>
      <c r="E12" s="4">
        <v>7202.6666666666697</v>
      </c>
      <c r="F12" s="4">
        <v>6349.3333333333303</v>
      </c>
    </row>
    <row r="13" spans="2:6" outlineLevel="1" x14ac:dyDescent="0.3">
      <c r="B13" s="10"/>
      <c r="C13" s="10" t="s">
        <v>63</v>
      </c>
      <c r="D13" s="4">
        <v>7133</v>
      </c>
      <c r="E13" s="4">
        <v>7595.3333333333303</v>
      </c>
      <c r="F13" s="4">
        <v>6742</v>
      </c>
    </row>
    <row r="14" spans="2:6" ht="17.25" outlineLevel="1" thickBot="1" x14ac:dyDescent="0.35">
      <c r="B14" s="13"/>
      <c r="C14" s="13" t="s">
        <v>64</v>
      </c>
      <c r="D14" s="5">
        <v>6518</v>
      </c>
      <c r="E14" s="5">
        <v>6980.3333333333303</v>
      </c>
      <c r="F14" s="5">
        <v>6127</v>
      </c>
    </row>
    <row r="15" spans="2:6" x14ac:dyDescent="0.3">
      <c r="B15" t="s">
        <v>69</v>
      </c>
    </row>
    <row r="16" spans="2:6" x14ac:dyDescent="0.3">
      <c r="B16" t="s">
        <v>70</v>
      </c>
    </row>
    <row r="17" spans="2:2" x14ac:dyDescent="0.3">
      <c r="B17" t="s">
        <v>71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H13" sqref="H13"/>
    </sheetView>
  </sheetViews>
  <sheetFormatPr defaultColWidth="9" defaultRowHeight="15" customHeight="1" x14ac:dyDescent="0.3"/>
  <cols>
    <col min="1" max="1" width="19.75" style="30" customWidth="1"/>
    <col min="2" max="2" width="13" style="30" customWidth="1"/>
    <col min="3" max="3" width="9.5" style="30" customWidth="1"/>
    <col min="4" max="7" width="10.25" style="30" customWidth="1"/>
    <col min="8" max="16384" width="9" style="30"/>
  </cols>
  <sheetData>
    <row r="2" spans="1:10" ht="15" customHeight="1" x14ac:dyDescent="0.3">
      <c r="A2" s="31" t="s">
        <v>9</v>
      </c>
      <c r="B2" s="31" t="s">
        <v>21</v>
      </c>
      <c r="C2" s="31" t="s">
        <v>22</v>
      </c>
      <c r="D2" s="31" t="s">
        <v>5</v>
      </c>
      <c r="E2" s="31" t="s">
        <v>2</v>
      </c>
      <c r="F2" s="31" t="s">
        <v>3</v>
      </c>
      <c r="G2" s="31" t="s">
        <v>6</v>
      </c>
    </row>
    <row r="3" spans="1:10" ht="15" customHeight="1" x14ac:dyDescent="0.3">
      <c r="A3" s="32" t="s">
        <v>43</v>
      </c>
      <c r="B3" s="33">
        <v>1995</v>
      </c>
      <c r="C3" s="34" t="s">
        <v>44</v>
      </c>
      <c r="D3" s="35">
        <v>6200</v>
      </c>
      <c r="E3" s="36">
        <v>8107</v>
      </c>
      <c r="F3" s="35">
        <v>6750</v>
      </c>
      <c r="G3" s="35">
        <f>AVERAGE(D3:F3)</f>
        <v>7019</v>
      </c>
    </row>
    <row r="4" spans="1:10" ht="15" customHeight="1" x14ac:dyDescent="0.3">
      <c r="A4" s="32" t="s">
        <v>45</v>
      </c>
      <c r="B4" s="33">
        <v>2497</v>
      </c>
      <c r="C4" s="34" t="s">
        <v>46</v>
      </c>
      <c r="D4" s="35">
        <v>7746</v>
      </c>
      <c r="E4" s="36">
        <v>9601</v>
      </c>
      <c r="F4" s="35">
        <v>7152</v>
      </c>
      <c r="G4" s="35">
        <f t="shared" ref="G4:G12" si="0">AVERAGE(D4:F4)</f>
        <v>8166.333333333333</v>
      </c>
      <c r="I4" s="45"/>
      <c r="J4" s="45"/>
    </row>
    <row r="5" spans="1:10" ht="15" customHeight="1" x14ac:dyDescent="0.3">
      <c r="A5" s="32" t="s">
        <v>47</v>
      </c>
      <c r="B5" s="33">
        <v>1591</v>
      </c>
      <c r="C5" s="34" t="s">
        <v>46</v>
      </c>
      <c r="D5" s="35">
        <v>6190</v>
      </c>
      <c r="E5" s="36">
        <v>7183</v>
      </c>
      <c r="F5" s="35">
        <v>6848</v>
      </c>
      <c r="G5" s="35">
        <f t="shared" si="0"/>
        <v>6740.333333333333</v>
      </c>
      <c r="I5" s="45"/>
      <c r="J5" s="45"/>
    </row>
    <row r="6" spans="1:10" ht="15" customHeight="1" x14ac:dyDescent="0.3">
      <c r="A6" s="34" t="s">
        <v>48</v>
      </c>
      <c r="B6" s="33">
        <v>2359</v>
      </c>
      <c r="C6" s="34" t="s">
        <v>46</v>
      </c>
      <c r="D6" s="35">
        <v>6346</v>
      </c>
      <c r="E6" s="36">
        <v>7879</v>
      </c>
      <c r="F6" s="35">
        <v>7174</v>
      </c>
      <c r="G6" s="35">
        <f t="shared" si="0"/>
        <v>7133</v>
      </c>
      <c r="I6" s="45"/>
      <c r="J6" s="45"/>
    </row>
    <row r="7" spans="1:10" ht="15" customHeight="1" x14ac:dyDescent="0.3">
      <c r="A7" s="32" t="s">
        <v>49</v>
      </c>
      <c r="B7" s="33">
        <v>998</v>
      </c>
      <c r="C7" s="34" t="s">
        <v>44</v>
      </c>
      <c r="D7" s="35">
        <v>5058</v>
      </c>
      <c r="E7" s="36">
        <v>6010</v>
      </c>
      <c r="F7" s="35">
        <v>5781</v>
      </c>
      <c r="G7" s="35">
        <f t="shared" si="0"/>
        <v>5616.333333333333</v>
      </c>
    </row>
    <row r="8" spans="1:10" ht="15" customHeight="1" x14ac:dyDescent="0.3">
      <c r="A8" s="32" t="s">
        <v>50</v>
      </c>
      <c r="B8" s="33">
        <v>1685</v>
      </c>
      <c r="C8" s="34" t="s">
        <v>46</v>
      </c>
      <c r="D8" s="35">
        <v>7039</v>
      </c>
      <c r="E8" s="36">
        <v>6807</v>
      </c>
      <c r="F8" s="35">
        <v>5708</v>
      </c>
      <c r="G8" s="35">
        <f t="shared" si="0"/>
        <v>6518</v>
      </c>
      <c r="I8" s="45"/>
      <c r="J8" s="45"/>
    </row>
    <row r="9" spans="1:10" ht="15" customHeight="1" x14ac:dyDescent="0.3">
      <c r="A9" s="32" t="s">
        <v>51</v>
      </c>
      <c r="B9" s="33">
        <v>2199</v>
      </c>
      <c r="C9" s="34" t="s">
        <v>44</v>
      </c>
      <c r="D9" s="35">
        <v>4221</v>
      </c>
      <c r="E9" s="36">
        <v>5655</v>
      </c>
      <c r="F9" s="35">
        <v>5039</v>
      </c>
      <c r="G9" s="35">
        <f t="shared" si="0"/>
        <v>4971.666666666667</v>
      </c>
    </row>
    <row r="10" spans="1:10" ht="15" customHeight="1" x14ac:dyDescent="0.3">
      <c r="A10" s="32" t="s">
        <v>52</v>
      </c>
      <c r="B10" s="33">
        <v>1597</v>
      </c>
      <c r="C10" s="34" t="s">
        <v>53</v>
      </c>
      <c r="D10" s="35">
        <v>3710</v>
      </c>
      <c r="E10" s="36">
        <v>4298</v>
      </c>
      <c r="F10" s="35">
        <v>4885</v>
      </c>
      <c r="G10" s="35">
        <f t="shared" si="0"/>
        <v>4297.666666666667</v>
      </c>
    </row>
    <row r="11" spans="1:10" ht="15" customHeight="1" x14ac:dyDescent="0.3">
      <c r="A11" s="32" t="s">
        <v>54</v>
      </c>
      <c r="B11" s="33">
        <v>2497</v>
      </c>
      <c r="C11" s="34" t="s">
        <v>44</v>
      </c>
      <c r="D11" s="35">
        <v>4252</v>
      </c>
      <c r="E11" s="36">
        <v>5453</v>
      </c>
      <c r="F11" s="35">
        <v>4635</v>
      </c>
      <c r="G11" s="35">
        <f t="shared" si="0"/>
        <v>4780</v>
      </c>
    </row>
    <row r="12" spans="1:10" ht="15" customHeight="1" x14ac:dyDescent="0.3">
      <c r="A12" s="32" t="s">
        <v>55</v>
      </c>
      <c r="B12" s="33">
        <v>999</v>
      </c>
      <c r="C12" s="34" t="s">
        <v>56</v>
      </c>
      <c r="D12" s="35">
        <v>3228</v>
      </c>
      <c r="E12" s="36">
        <v>3806</v>
      </c>
      <c r="F12" s="35">
        <v>4618</v>
      </c>
      <c r="G12" s="35">
        <f t="shared" si="0"/>
        <v>3884</v>
      </c>
    </row>
  </sheetData>
  <scenarios current="1" sqref="G4:G6 G8">
    <scenario name="12월 1387 증가" locked="1" count="4" user="자격검정팀" comment="만든 사람 오피스위즈,이혜정 날짜 2018-01-10_x000a_수정한 사람 자격검정팀 날짜 2018-02-10">
      <inputCells r="F4" val="8539" numFmtId="176"/>
      <inputCells r="F5" val="8235" numFmtId="176"/>
      <inputCells r="F6" val="8561" numFmtId="176"/>
      <inputCells r="F8" val="7095" numFmtId="176"/>
    </scenario>
    <scenario name="12월 1173 감소" locked="1" count="4" user="자격검정팀" comment="만든 사람 오피스위즈,이혜정 날짜 2018-01-14_x000a_수정한 사람 자격검정팀 날짜 2018-02-10">
      <inputCells r="F4" val="5979" numFmtId="176"/>
      <inputCells r="F5" val="5675" numFmtId="176"/>
      <inputCells r="F6" val="6001" numFmtId="176"/>
      <inputCells r="F8" val="4535" numFmtId="176"/>
    </scenario>
  </scenario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G20" sqref="G20"/>
    </sheetView>
  </sheetViews>
  <sheetFormatPr defaultRowHeight="16.5" x14ac:dyDescent="0.3"/>
  <cols>
    <col min="1" max="1" width="15.5" customWidth="1"/>
    <col min="2" max="6" width="12.625" customWidth="1"/>
    <col min="7" max="7" width="7.375" customWidth="1"/>
    <col min="8" max="13" width="11.5" customWidth="1"/>
    <col min="14" max="16" width="16.375" bestFit="1" customWidth="1"/>
    <col min="17" max="17" width="11.875" bestFit="1" customWidth="1"/>
    <col min="18" max="18" width="13.375" bestFit="1" customWidth="1"/>
    <col min="19" max="19" width="16.125" bestFit="1" customWidth="1"/>
    <col min="20" max="20" width="8.75" customWidth="1"/>
    <col min="21" max="21" width="11.125" bestFit="1" customWidth="1"/>
    <col min="22" max="22" width="7.375" customWidth="1"/>
  </cols>
  <sheetData>
    <row r="3" spans="1:6" x14ac:dyDescent="0.3">
      <c r="A3" s="19"/>
      <c r="B3" s="19"/>
      <c r="C3" s="1" t="s">
        <v>72</v>
      </c>
      <c r="D3" s="19"/>
      <c r="E3" s="19"/>
      <c r="F3" s="19"/>
    </row>
    <row r="4" spans="1:6" x14ac:dyDescent="0.3">
      <c r="A4" s="1" t="s">
        <v>73</v>
      </c>
      <c r="B4" s="1" t="s">
        <v>7</v>
      </c>
      <c r="C4" s="18" t="s">
        <v>44</v>
      </c>
      <c r="D4" s="18" t="s">
        <v>56</v>
      </c>
      <c r="E4" s="18" t="s">
        <v>53</v>
      </c>
      <c r="F4" s="18" t="s">
        <v>46</v>
      </c>
    </row>
    <row r="5" spans="1:6" x14ac:dyDescent="0.3">
      <c r="A5" s="54" t="s">
        <v>55</v>
      </c>
      <c r="B5" s="18" t="s">
        <v>79</v>
      </c>
      <c r="C5" s="2" t="s">
        <v>8</v>
      </c>
      <c r="D5" s="2">
        <v>3228</v>
      </c>
      <c r="E5" s="2" t="s">
        <v>8</v>
      </c>
      <c r="F5" s="2" t="s">
        <v>8</v>
      </c>
    </row>
    <row r="6" spans="1:6" x14ac:dyDescent="0.3">
      <c r="A6" s="55"/>
      <c r="B6" s="18" t="s">
        <v>81</v>
      </c>
      <c r="C6" s="2" t="s">
        <v>8</v>
      </c>
      <c r="D6" s="2">
        <v>3806</v>
      </c>
      <c r="E6" s="2" t="s">
        <v>8</v>
      </c>
      <c r="F6" s="2" t="s">
        <v>8</v>
      </c>
    </row>
    <row r="7" spans="1:6" x14ac:dyDescent="0.3">
      <c r="A7" s="55"/>
      <c r="B7" s="18" t="s">
        <v>83</v>
      </c>
      <c r="C7" s="2" t="s">
        <v>8</v>
      </c>
      <c r="D7" s="2">
        <v>4618</v>
      </c>
      <c r="E7" s="2" t="s">
        <v>8</v>
      </c>
      <c r="F7" s="2" t="s">
        <v>8</v>
      </c>
    </row>
    <row r="8" spans="1:6" x14ac:dyDescent="0.3">
      <c r="A8" s="54" t="s">
        <v>43</v>
      </c>
      <c r="B8" s="18" t="s">
        <v>79</v>
      </c>
      <c r="C8" s="2">
        <v>6200</v>
      </c>
      <c r="D8" s="2" t="s">
        <v>8</v>
      </c>
      <c r="E8" s="2" t="s">
        <v>8</v>
      </c>
      <c r="F8" s="2" t="s">
        <v>8</v>
      </c>
    </row>
    <row r="9" spans="1:6" x14ac:dyDescent="0.3">
      <c r="A9" s="55"/>
      <c r="B9" s="18" t="s">
        <v>81</v>
      </c>
      <c r="C9" s="2">
        <v>8107</v>
      </c>
      <c r="D9" s="2" t="s">
        <v>8</v>
      </c>
      <c r="E9" s="2" t="s">
        <v>8</v>
      </c>
      <c r="F9" s="2" t="s">
        <v>8</v>
      </c>
    </row>
    <row r="10" spans="1:6" x14ac:dyDescent="0.3">
      <c r="A10" s="55"/>
      <c r="B10" s="18" t="s">
        <v>83</v>
      </c>
      <c r="C10" s="2">
        <v>6750</v>
      </c>
      <c r="D10" s="2" t="s">
        <v>8</v>
      </c>
      <c r="E10" s="2" t="s">
        <v>8</v>
      </c>
      <c r="F10" s="2" t="s">
        <v>8</v>
      </c>
    </row>
    <row r="11" spans="1:6" x14ac:dyDescent="0.3">
      <c r="A11" s="54" t="s">
        <v>52</v>
      </c>
      <c r="B11" s="18" t="s">
        <v>79</v>
      </c>
      <c r="C11" s="2" t="s">
        <v>8</v>
      </c>
      <c r="D11" s="2" t="s">
        <v>8</v>
      </c>
      <c r="E11" s="2">
        <v>3710</v>
      </c>
      <c r="F11" s="2" t="s">
        <v>8</v>
      </c>
    </row>
    <row r="12" spans="1:6" x14ac:dyDescent="0.3">
      <c r="A12" s="55"/>
      <c r="B12" s="18" t="s">
        <v>81</v>
      </c>
      <c r="C12" s="2" t="s">
        <v>8</v>
      </c>
      <c r="D12" s="2" t="s">
        <v>8</v>
      </c>
      <c r="E12" s="2">
        <v>4298</v>
      </c>
      <c r="F12" s="2" t="s">
        <v>8</v>
      </c>
    </row>
    <row r="13" spans="1:6" x14ac:dyDescent="0.3">
      <c r="A13" s="55"/>
      <c r="B13" s="18" t="s">
        <v>83</v>
      </c>
      <c r="C13" s="2" t="s">
        <v>8</v>
      </c>
      <c r="D13" s="2" t="s">
        <v>8</v>
      </c>
      <c r="E13" s="2">
        <v>4885</v>
      </c>
      <c r="F13" s="2" t="s">
        <v>8</v>
      </c>
    </row>
    <row r="14" spans="1:6" x14ac:dyDescent="0.3">
      <c r="A14" s="54" t="s">
        <v>45</v>
      </c>
      <c r="B14" s="18" t="s">
        <v>79</v>
      </c>
      <c r="C14" s="2" t="s">
        <v>8</v>
      </c>
      <c r="D14" s="2" t="s">
        <v>8</v>
      </c>
      <c r="E14" s="2" t="s">
        <v>8</v>
      </c>
      <c r="F14" s="2">
        <v>7746</v>
      </c>
    </row>
    <row r="15" spans="1:6" x14ac:dyDescent="0.3">
      <c r="A15" s="55"/>
      <c r="B15" s="18" t="s">
        <v>81</v>
      </c>
      <c r="C15" s="2" t="s">
        <v>8</v>
      </c>
      <c r="D15" s="2" t="s">
        <v>8</v>
      </c>
      <c r="E15" s="2" t="s">
        <v>8</v>
      </c>
      <c r="F15" s="2">
        <v>9601</v>
      </c>
    </row>
    <row r="16" spans="1:6" x14ac:dyDescent="0.3">
      <c r="A16" s="55"/>
      <c r="B16" s="18" t="s">
        <v>83</v>
      </c>
      <c r="C16" s="2" t="s">
        <v>8</v>
      </c>
      <c r="D16" s="2" t="s">
        <v>8</v>
      </c>
      <c r="E16" s="2" t="s">
        <v>8</v>
      </c>
      <c r="F16" s="2">
        <v>7152</v>
      </c>
    </row>
    <row r="17" spans="1:6" x14ac:dyDescent="0.3">
      <c r="A17" s="54" t="s">
        <v>80</v>
      </c>
      <c r="B17" s="55"/>
      <c r="C17" s="2">
        <v>6200</v>
      </c>
      <c r="D17" s="2">
        <v>3228</v>
      </c>
      <c r="E17" s="2">
        <v>3710</v>
      </c>
      <c r="F17" s="2">
        <v>7746</v>
      </c>
    </row>
    <row r="18" spans="1:6" x14ac:dyDescent="0.3">
      <c r="A18" s="54" t="s">
        <v>82</v>
      </c>
      <c r="B18" s="55"/>
      <c r="C18" s="2">
        <v>8107</v>
      </c>
      <c r="D18" s="2">
        <v>3806</v>
      </c>
      <c r="E18" s="2">
        <v>4298</v>
      </c>
      <c r="F18" s="2">
        <v>9601</v>
      </c>
    </row>
    <row r="19" spans="1:6" x14ac:dyDescent="0.3">
      <c r="A19" s="54" t="s">
        <v>84</v>
      </c>
      <c r="B19" s="55"/>
      <c r="C19" s="2">
        <v>6750</v>
      </c>
      <c r="D19" s="2">
        <v>4618</v>
      </c>
      <c r="E19" s="2">
        <v>4885</v>
      </c>
      <c r="F19" s="2">
        <v>7152</v>
      </c>
    </row>
  </sheetData>
  <mergeCells count="7">
    <mergeCell ref="A18:B18"/>
    <mergeCell ref="A19:B19"/>
    <mergeCell ref="A5:A7"/>
    <mergeCell ref="A8:A10"/>
    <mergeCell ref="A11:A13"/>
    <mergeCell ref="A14:A16"/>
    <mergeCell ref="A17:B17"/>
  </mergeCells>
  <phoneticPr fontId="1" type="noConversion"/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zoomScaleNormal="100" workbookViewId="0">
      <selection activeCell="H13" sqref="H13"/>
    </sheetView>
  </sheetViews>
  <sheetFormatPr defaultColWidth="9" defaultRowHeight="15" customHeight="1" x14ac:dyDescent="0.3"/>
  <cols>
    <col min="1" max="1" width="19.75" style="30" customWidth="1"/>
    <col min="2" max="2" width="13" style="30" customWidth="1"/>
    <col min="3" max="3" width="9.5" style="30" customWidth="1"/>
    <col min="4" max="7" width="10.25" style="30" customWidth="1"/>
    <col min="8" max="16384" width="9" style="30"/>
  </cols>
  <sheetData>
    <row r="2" spans="1:7" ht="15" customHeight="1" x14ac:dyDescent="0.3">
      <c r="A2" s="31" t="s">
        <v>9</v>
      </c>
      <c r="B2" s="31" t="s">
        <v>21</v>
      </c>
      <c r="C2" s="31" t="s">
        <v>22</v>
      </c>
      <c r="D2" s="31" t="s">
        <v>5</v>
      </c>
      <c r="E2" s="31" t="s">
        <v>2</v>
      </c>
      <c r="F2" s="31" t="s">
        <v>3</v>
      </c>
      <c r="G2" s="31" t="s">
        <v>6</v>
      </c>
    </row>
    <row r="3" spans="1:7" ht="15" customHeight="1" x14ac:dyDescent="0.3">
      <c r="A3" s="32" t="s">
        <v>43</v>
      </c>
      <c r="B3" s="33">
        <v>1995</v>
      </c>
      <c r="C3" s="34" t="s">
        <v>44</v>
      </c>
      <c r="D3" s="32">
        <v>6200</v>
      </c>
      <c r="E3" s="46">
        <v>8107</v>
      </c>
      <c r="F3" s="47">
        <v>6750</v>
      </c>
      <c r="G3" s="48">
        <v>7019</v>
      </c>
    </row>
    <row r="4" spans="1:7" ht="15" customHeight="1" x14ac:dyDescent="0.3">
      <c r="A4" s="32" t="s">
        <v>45</v>
      </c>
      <c r="B4" s="33">
        <v>2497</v>
      </c>
      <c r="C4" s="34" t="s">
        <v>46</v>
      </c>
      <c r="D4" s="32">
        <v>7746</v>
      </c>
      <c r="E4" s="46">
        <v>9601</v>
      </c>
      <c r="F4" s="47">
        <v>7152</v>
      </c>
      <c r="G4" s="48">
        <v>8166.333333333333</v>
      </c>
    </row>
    <row r="5" spans="1:7" ht="15" customHeight="1" x14ac:dyDescent="0.3">
      <c r="A5" s="32" t="s">
        <v>47</v>
      </c>
      <c r="B5" s="33">
        <v>1591</v>
      </c>
      <c r="C5" s="34" t="s">
        <v>46</v>
      </c>
      <c r="D5" s="32">
        <v>6190</v>
      </c>
      <c r="E5" s="46">
        <v>7183</v>
      </c>
      <c r="F5" s="47">
        <v>6848</v>
      </c>
      <c r="G5" s="48">
        <v>6740.333333333333</v>
      </c>
    </row>
    <row r="6" spans="1:7" ht="15" customHeight="1" x14ac:dyDescent="0.3">
      <c r="A6" s="34" t="s">
        <v>48</v>
      </c>
      <c r="B6" s="33">
        <v>2359</v>
      </c>
      <c r="C6" s="34" t="s">
        <v>46</v>
      </c>
      <c r="D6" s="32">
        <v>6346</v>
      </c>
      <c r="E6" s="46">
        <v>7879</v>
      </c>
      <c r="F6" s="47">
        <v>7174</v>
      </c>
      <c r="G6" s="48">
        <v>7133</v>
      </c>
    </row>
    <row r="7" spans="1:7" ht="15" customHeight="1" x14ac:dyDescent="0.3">
      <c r="A7" s="32" t="s">
        <v>49</v>
      </c>
      <c r="B7" s="33">
        <v>998</v>
      </c>
      <c r="C7" s="34" t="s">
        <v>44</v>
      </c>
      <c r="D7" s="32">
        <v>5058</v>
      </c>
      <c r="E7" s="46">
        <v>6010</v>
      </c>
      <c r="F7" s="47">
        <v>5781</v>
      </c>
      <c r="G7" s="48">
        <v>5616.333333333333</v>
      </c>
    </row>
    <row r="8" spans="1:7" ht="15" customHeight="1" x14ac:dyDescent="0.3">
      <c r="A8" s="32" t="s">
        <v>50</v>
      </c>
      <c r="B8" s="33">
        <v>1685</v>
      </c>
      <c r="C8" s="34" t="s">
        <v>46</v>
      </c>
      <c r="D8" s="32">
        <v>7039</v>
      </c>
      <c r="E8" s="46">
        <v>6807</v>
      </c>
      <c r="F8" s="47">
        <v>5708</v>
      </c>
      <c r="G8" s="48">
        <v>6518</v>
      </c>
    </row>
    <row r="9" spans="1:7" ht="15" customHeight="1" x14ac:dyDescent="0.3">
      <c r="A9" s="32" t="s">
        <v>51</v>
      </c>
      <c r="B9" s="33">
        <v>2199</v>
      </c>
      <c r="C9" s="34" t="s">
        <v>44</v>
      </c>
      <c r="D9" s="32">
        <v>4221</v>
      </c>
      <c r="E9" s="46">
        <v>5655</v>
      </c>
      <c r="F9" s="47">
        <v>5039</v>
      </c>
      <c r="G9" s="48">
        <v>4971.666666666667</v>
      </c>
    </row>
    <row r="10" spans="1:7" ht="15" customHeight="1" x14ac:dyDescent="0.3">
      <c r="A10" s="32" t="s">
        <v>52</v>
      </c>
      <c r="B10" s="33">
        <v>1597</v>
      </c>
      <c r="C10" s="34" t="s">
        <v>53</v>
      </c>
      <c r="D10" s="32">
        <v>3710</v>
      </c>
      <c r="E10" s="46">
        <v>4298</v>
      </c>
      <c r="F10" s="47">
        <v>4885</v>
      </c>
      <c r="G10" s="48">
        <v>4297.666666666667</v>
      </c>
    </row>
    <row r="11" spans="1:7" ht="15" customHeight="1" x14ac:dyDescent="0.3">
      <c r="A11" s="32" t="s">
        <v>54</v>
      </c>
      <c r="B11" s="33">
        <v>2497</v>
      </c>
      <c r="C11" s="34" t="s">
        <v>44</v>
      </c>
      <c r="D11" s="32">
        <v>4252</v>
      </c>
      <c r="E11" s="46">
        <v>5453</v>
      </c>
      <c r="F11" s="47">
        <v>4635</v>
      </c>
      <c r="G11" s="48">
        <v>4780</v>
      </c>
    </row>
    <row r="12" spans="1:7" ht="15" customHeight="1" x14ac:dyDescent="0.3">
      <c r="A12" s="32" t="s">
        <v>55</v>
      </c>
      <c r="B12" s="33">
        <v>999</v>
      </c>
      <c r="C12" s="34" t="s">
        <v>56</v>
      </c>
      <c r="D12" s="32">
        <v>3228</v>
      </c>
      <c r="E12" s="46">
        <v>3806</v>
      </c>
      <c r="F12" s="47">
        <v>4618</v>
      </c>
      <c r="G12" s="48">
        <v>3884</v>
      </c>
    </row>
    <row r="19" spans="11:11" ht="15" customHeight="1" x14ac:dyDescent="0.3">
      <c r="K19" s="30" t="s">
        <v>4</v>
      </c>
    </row>
  </sheetData>
  <phoneticPr fontId="1" type="noConversion"/>
  <conditionalFormatting sqref="A6 C6:F6">
    <cfRule type="expression" dxfId="0" priority="1">
      <formula>$A6="뮤지컬"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zoomScaleNormal="100" workbookViewId="0">
      <selection activeCell="I28" sqref="I28"/>
    </sheetView>
  </sheetViews>
  <sheetFormatPr defaultColWidth="9" defaultRowHeight="15" customHeight="1" x14ac:dyDescent="0.3"/>
  <cols>
    <col min="1" max="1" width="19.75" style="30" customWidth="1"/>
    <col min="2" max="2" width="13" style="30" customWidth="1"/>
    <col min="3" max="3" width="9.5" style="30" customWidth="1"/>
    <col min="4" max="6" width="10.25" style="30" customWidth="1"/>
    <col min="7" max="16384" width="9" style="30"/>
  </cols>
  <sheetData>
    <row r="2" spans="1:6" ht="15" customHeight="1" x14ac:dyDescent="0.3">
      <c r="A2" s="31" t="s">
        <v>9</v>
      </c>
      <c r="B2" s="31" t="s">
        <v>21</v>
      </c>
      <c r="C2" s="31" t="s">
        <v>22</v>
      </c>
      <c r="D2" s="31" t="s">
        <v>5</v>
      </c>
      <c r="E2" s="31" t="s">
        <v>2</v>
      </c>
      <c r="F2" s="31" t="s">
        <v>3</v>
      </c>
    </row>
    <row r="3" spans="1:6" ht="15" customHeight="1" x14ac:dyDescent="0.3">
      <c r="A3" s="32" t="s">
        <v>45</v>
      </c>
      <c r="B3" s="33">
        <v>2497</v>
      </c>
      <c r="C3" s="34" t="s">
        <v>46</v>
      </c>
      <c r="D3" s="35">
        <v>7746</v>
      </c>
      <c r="E3" s="36">
        <v>9601</v>
      </c>
      <c r="F3" s="35">
        <v>7152</v>
      </c>
    </row>
    <row r="4" spans="1:6" ht="15" customHeight="1" x14ac:dyDescent="0.3">
      <c r="A4" s="32" t="s">
        <v>49</v>
      </c>
      <c r="B4" s="33">
        <v>998</v>
      </c>
      <c r="C4" s="34" t="s">
        <v>44</v>
      </c>
      <c r="D4" s="35">
        <v>5058</v>
      </c>
      <c r="E4" s="36">
        <v>6010</v>
      </c>
      <c r="F4" s="35">
        <v>5781</v>
      </c>
    </row>
    <row r="5" spans="1:6" ht="15" customHeight="1" x14ac:dyDescent="0.3">
      <c r="A5" s="32" t="s">
        <v>51</v>
      </c>
      <c r="B5" s="33">
        <v>2199</v>
      </c>
      <c r="C5" s="34" t="s">
        <v>44</v>
      </c>
      <c r="D5" s="35">
        <v>4221</v>
      </c>
      <c r="E5" s="36">
        <v>5655</v>
      </c>
      <c r="F5" s="35">
        <v>5039</v>
      </c>
    </row>
    <row r="6" spans="1:6" ht="15" customHeight="1" x14ac:dyDescent="0.3">
      <c r="A6" s="32" t="s">
        <v>54</v>
      </c>
      <c r="B6" s="33">
        <v>2497</v>
      </c>
      <c r="C6" s="34" t="s">
        <v>44</v>
      </c>
      <c r="D6" s="35">
        <v>4252</v>
      </c>
      <c r="E6" s="36">
        <v>5453</v>
      </c>
      <c r="F6" s="35">
        <v>4635</v>
      </c>
    </row>
    <row r="7" spans="1:6" ht="15" customHeight="1" x14ac:dyDescent="0.3">
      <c r="A7" s="32" t="s">
        <v>55</v>
      </c>
      <c r="B7" s="33">
        <v>999</v>
      </c>
      <c r="C7" s="34" t="s">
        <v>56</v>
      </c>
      <c r="D7" s="35">
        <v>3228</v>
      </c>
      <c r="E7" s="36">
        <v>3806</v>
      </c>
      <c r="F7" s="35">
        <v>4618</v>
      </c>
    </row>
    <row r="26" spans="13:13" ht="15" customHeight="1" x14ac:dyDescent="0.3">
      <c r="M26" s="30" t="s">
        <v>74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2018-04-05T07:05:42Z</dcterms:modified>
</cp:coreProperties>
</file>