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360" windowWidth="14100" windowHeight="11760"/>
  </bookViews>
  <sheets>
    <sheet name="시립 문화센터 운영현황" sheetId="1" r:id="rId1"/>
    <sheet name="부분합" sheetId="2" r:id="rId2"/>
    <sheet name="필터" sheetId="3" r:id="rId3"/>
    <sheet name="시나리오 요약" sheetId="8" r:id="rId4"/>
    <sheet name="시나리오" sheetId="7" r:id="rId5"/>
    <sheet name="피벗테이블 정답" sheetId="9" r:id="rId6"/>
    <sheet name="피벗테이블" sheetId="5" r:id="rId7"/>
    <sheet name="차트" sheetId="6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4" r:id="rId9"/>
  </pivotCaches>
</workbook>
</file>

<file path=xl/calcChain.xml><?xml version="1.0" encoding="utf-8"?>
<calcChain xmlns="http://schemas.openxmlformats.org/spreadsheetml/2006/main">
  <c r="A15" i="3" l="1"/>
  <c r="G21" i="2"/>
  <c r="F21" i="2"/>
  <c r="E21" i="2"/>
  <c r="G19" i="2"/>
  <c r="F19" i="2"/>
  <c r="E19" i="2"/>
  <c r="G14" i="2"/>
  <c r="F14" i="2"/>
  <c r="E14" i="2"/>
  <c r="G10" i="2"/>
  <c r="F10" i="2"/>
  <c r="E10" i="2"/>
  <c r="G5" i="2"/>
  <c r="F5" i="2"/>
  <c r="E5" i="2"/>
  <c r="E22" i="2"/>
  <c r="G20" i="2"/>
  <c r="F20" i="2"/>
  <c r="E20" i="2"/>
  <c r="G15" i="2"/>
  <c r="F15" i="2"/>
  <c r="E15" i="2"/>
  <c r="G11" i="2"/>
  <c r="F11" i="2"/>
  <c r="E11" i="2"/>
  <c r="G6" i="2"/>
  <c r="F6" i="2"/>
  <c r="E6" i="2"/>
  <c r="F22" i="2" l="1"/>
  <c r="G22" i="2"/>
  <c r="E15" i="1" l="1"/>
  <c r="E14" i="1"/>
  <c r="E13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  <c r="G6" i="7" l="1"/>
  <c r="G10" i="7"/>
  <c r="G3" i="7"/>
  <c r="G7" i="7"/>
  <c r="G4" i="7"/>
  <c r="G11" i="7"/>
  <c r="G5" i="7"/>
  <c r="G8" i="7"/>
  <c r="G9" i="7"/>
  <c r="G12" i="7"/>
</calcChain>
</file>

<file path=xl/sharedStrings.xml><?xml version="1.0" encoding="utf-8"?>
<sst xmlns="http://schemas.openxmlformats.org/spreadsheetml/2006/main" count="263" uniqueCount="103">
  <si>
    <t>순위</t>
    <phoneticPr fontId="4" type="noConversion"/>
  </si>
  <si>
    <t>비고</t>
    <phoneticPr fontId="4" type="noConversion"/>
  </si>
  <si>
    <t>조건</t>
    <phoneticPr fontId="2" type="noConversion"/>
  </si>
  <si>
    <t>강좌코드</t>
    <phoneticPr fontId="2" type="noConversion"/>
  </si>
  <si>
    <t>프로그램</t>
    <phoneticPr fontId="2" type="noConversion"/>
  </si>
  <si>
    <t>강의실</t>
    <phoneticPr fontId="2" type="noConversion"/>
  </si>
  <si>
    <t>주당 교육시간</t>
    <phoneticPr fontId="2" type="noConversion"/>
  </si>
  <si>
    <t>모집정원</t>
    <phoneticPr fontId="2" type="noConversion"/>
  </si>
  <si>
    <t>모집인원</t>
    <phoneticPr fontId="2" type="noConversion"/>
  </si>
  <si>
    <t>수강료</t>
    <phoneticPr fontId="2" type="noConversion"/>
  </si>
  <si>
    <t>HEA-180</t>
    <phoneticPr fontId="2" type="noConversion"/>
  </si>
  <si>
    <t>ENG-120</t>
    <phoneticPr fontId="2" type="noConversion"/>
  </si>
  <si>
    <t>PIC-140</t>
    <phoneticPr fontId="2" type="noConversion"/>
  </si>
  <si>
    <t>GOL-100</t>
    <phoneticPr fontId="2" type="noConversion"/>
  </si>
  <si>
    <t>YOG-110</t>
    <phoneticPr fontId="2" type="noConversion"/>
  </si>
  <si>
    <t>INF-170</t>
    <phoneticPr fontId="2" type="noConversion"/>
  </si>
  <si>
    <t>FIL-190</t>
    <phoneticPr fontId="2" type="noConversion"/>
  </si>
  <si>
    <t>CAL-130</t>
    <phoneticPr fontId="2" type="noConversion"/>
  </si>
  <si>
    <t>COM-150</t>
    <phoneticPr fontId="2" type="noConversion"/>
  </si>
  <si>
    <t>PIN-160</t>
    <phoneticPr fontId="2" type="noConversion"/>
  </si>
  <si>
    <t>탁구교실</t>
    <phoneticPr fontId="2" type="noConversion"/>
  </si>
  <si>
    <t>실버 컴퓨터</t>
    <phoneticPr fontId="2" type="noConversion"/>
  </si>
  <si>
    <t>서예교실</t>
    <phoneticPr fontId="2" type="noConversion"/>
  </si>
  <si>
    <t>필라테스</t>
    <phoneticPr fontId="2" type="noConversion"/>
  </si>
  <si>
    <t>OA 실무활용</t>
    <phoneticPr fontId="2" type="noConversion"/>
  </si>
  <si>
    <t>웰빙요가</t>
    <phoneticPr fontId="2" type="noConversion"/>
  </si>
  <si>
    <t>수채화교실</t>
    <phoneticPr fontId="2" type="noConversion"/>
  </si>
  <si>
    <t>생활영어회화</t>
    <phoneticPr fontId="2" type="noConversion"/>
  </si>
  <si>
    <t>헬스&amp;스피닝</t>
    <phoneticPr fontId="2" type="noConversion"/>
  </si>
  <si>
    <t>골프교실</t>
    <phoneticPr fontId="2" type="noConversion"/>
  </si>
  <si>
    <t>체육관</t>
    <phoneticPr fontId="2" type="noConversion"/>
  </si>
  <si>
    <t>문화관</t>
    <phoneticPr fontId="2" type="noConversion"/>
  </si>
  <si>
    <t>정보화관</t>
    <phoneticPr fontId="2" type="noConversion"/>
  </si>
  <si>
    <t>건강관</t>
    <phoneticPr fontId="2" type="noConversion"/>
  </si>
  <si>
    <t>강좌코드</t>
  </si>
  <si>
    <t>프로그램</t>
  </si>
  <si>
    <t>강의실</t>
  </si>
  <si>
    <t>주당 교육시간</t>
  </si>
  <si>
    <t>모집정원</t>
  </si>
  <si>
    <t>모집인원</t>
  </si>
  <si>
    <t>수강료</t>
  </si>
  <si>
    <t>GOL-100</t>
  </si>
  <si>
    <t>골프교실</t>
  </si>
  <si>
    <t>체육관</t>
  </si>
  <si>
    <t>HEA-180</t>
  </si>
  <si>
    <t>헬스&amp;스피닝</t>
  </si>
  <si>
    <t>건강관</t>
  </si>
  <si>
    <t>ENG-120</t>
  </si>
  <si>
    <t>생활영어회화</t>
  </si>
  <si>
    <t>문화관</t>
  </si>
  <si>
    <t>PIC-140</t>
  </si>
  <si>
    <t>수채화교실</t>
  </si>
  <si>
    <t>YOG-110</t>
  </si>
  <si>
    <t>웰빙요가</t>
  </si>
  <si>
    <t>INF-170</t>
  </si>
  <si>
    <t>OA 실무활용</t>
  </si>
  <si>
    <t>정보화관</t>
  </si>
  <si>
    <t>FIL-190</t>
  </si>
  <si>
    <t>필라테스</t>
  </si>
  <si>
    <t>CAL-130</t>
  </si>
  <si>
    <t>서예교실</t>
  </si>
  <si>
    <t>COM-150</t>
  </si>
  <si>
    <t>실버 컴퓨터</t>
  </si>
  <si>
    <t>PIN-160</t>
  </si>
  <si>
    <t>탁구교실</t>
  </si>
  <si>
    <t>모집율</t>
    <phoneticPr fontId="2" type="noConversion"/>
  </si>
  <si>
    <t>'수강료'의 최대값-최소값 차이</t>
    <phoneticPr fontId="2" type="noConversion"/>
  </si>
  <si>
    <t>'강의실'이 "체육관"인 '모집인원'의 평균</t>
    <phoneticPr fontId="2" type="noConversion"/>
  </si>
  <si>
    <t>'모집인원'이 다섯 번째로 작은 값</t>
    <phoneticPr fontId="2" type="noConversion"/>
  </si>
  <si>
    <t>건강관 최소값</t>
  </si>
  <si>
    <t>문화관 최소값</t>
  </si>
  <si>
    <t>정보화관 최소값</t>
  </si>
  <si>
    <t>체육관 최소값</t>
  </si>
  <si>
    <t>전체 최소값</t>
  </si>
  <si>
    <t>건강관 최대값</t>
  </si>
  <si>
    <t>문화관 최대값</t>
  </si>
  <si>
    <t>정보화관 최대값</t>
  </si>
  <si>
    <t>체육관 최대값</t>
  </si>
  <si>
    <t>전체 최대값</t>
  </si>
  <si>
    <t>$F$6</t>
  </si>
  <si>
    <t>$F$7</t>
  </si>
  <si>
    <t>$F$8</t>
  </si>
  <si>
    <t>$F$9</t>
  </si>
  <si>
    <t>$G$6</t>
  </si>
  <si>
    <t>$G$7</t>
  </si>
  <si>
    <t>$G$8</t>
  </si>
  <si>
    <t>$G$9</t>
  </si>
  <si>
    <t>모집인원 14 증가</t>
  </si>
  <si>
    <t>만든 사람 HYUNWOO 날짜 2017-05-19</t>
  </si>
  <si>
    <t>모집인원 11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</si>
  <si>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</si>
  <si>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</si>
  <si>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</si>
  <si>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</si>
  <si>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</si>
  <si>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</si>
  <si>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</si>
  <si>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평균 : 모집정원</t>
  </si>
  <si>
    <t>전체 평균 : 모집정원</t>
  </si>
  <si>
    <t>평균 : 모집인원</t>
  </si>
  <si>
    <t>전체 평균 : 모집인원</t>
  </si>
  <si>
    <t>***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</si>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</sst>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명&quot;"/>
    <numFmt numFmtId="177" formatCode="#,##0_ "/>
    <numFmt numFmtId="178" formatCode="#&quot;위&quot;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10" fontId="3" fillId="0" borderId="2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3" fillId="0" borderId="0" xfId="2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10" fontId="0" fillId="0" borderId="8" xfId="0" applyNumberForma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3">
    <dxf>
      <alignment horizontal="center" readingOrder="0"/>
    </dxf>
    <dxf>
      <numFmt numFmtId="176" formatCode="#&quot;명&quot;"/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800">
                <a:latin typeface="궁서" panose="02030600000101010101" pitchFamily="18" charset="-127"/>
                <a:ea typeface="궁서" panose="02030600000101010101" pitchFamily="18" charset="-127"/>
              </a:defRPr>
            </a:pPr>
            <a:r>
              <a:rPr lang="ko-KR" sz="1800">
                <a:latin typeface="궁서" panose="02030600000101010101" pitchFamily="18" charset="-127"/>
                <a:ea typeface="궁서" panose="02030600000101010101" pitchFamily="18" charset="-127"/>
              </a:rPr>
              <a:t>주당 </a:t>
            </a:r>
            <a:r>
              <a:rPr lang="en-US" sz="1800">
                <a:latin typeface="궁서" panose="02030600000101010101" pitchFamily="18" charset="-127"/>
                <a:ea typeface="궁서" panose="02030600000101010101" pitchFamily="18" charset="-127"/>
              </a:rPr>
              <a:t>6</a:t>
            </a:r>
            <a:r>
              <a:rPr lang="ko-KR" sz="1800">
                <a:latin typeface="궁서" panose="02030600000101010101" pitchFamily="18" charset="-127"/>
                <a:ea typeface="궁서" panose="02030600000101010101" pitchFamily="18" charset="-127"/>
              </a:rPr>
              <a:t>시간 강좌 상세 내역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모집정원</c:v>
                </c:pt>
              </c:strCache>
            </c:strRef>
          </c:tx>
          <c:invertIfNegative val="0"/>
          <c:cat>
            <c:strRef>
              <c:f>차트!$B$3:$B$6</c:f>
              <c:strCache>
                <c:ptCount val="4"/>
                <c:pt idx="0">
                  <c:v>골프교실</c:v>
                </c:pt>
                <c:pt idx="1">
                  <c:v>수채화교실</c:v>
                </c:pt>
                <c:pt idx="2">
                  <c:v>서예교실</c:v>
                </c:pt>
                <c:pt idx="3">
                  <c:v>실버 컴퓨터</c:v>
                </c:pt>
              </c:strCache>
            </c:strRef>
          </c:cat>
          <c:val>
            <c:numRef>
              <c:f>차트!$D$3:$D$6</c:f>
              <c:numCache>
                <c:formatCode>General</c:formatCode>
                <c:ptCount val="4"/>
                <c:pt idx="0">
                  <c:v>100</c:v>
                </c:pt>
                <c:pt idx="1">
                  <c:v>60</c:v>
                </c:pt>
                <c:pt idx="2">
                  <c:v>110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모집인원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차트!$B$3:$B$6</c:f>
              <c:strCache>
                <c:ptCount val="4"/>
                <c:pt idx="0">
                  <c:v>골프교실</c:v>
                </c:pt>
                <c:pt idx="1">
                  <c:v>수채화교실</c:v>
                </c:pt>
                <c:pt idx="2">
                  <c:v>서예교실</c:v>
                </c:pt>
                <c:pt idx="3">
                  <c:v>실버 컴퓨터</c:v>
                </c:pt>
              </c:strCache>
            </c:strRef>
          </c:cat>
          <c:val>
            <c:numRef>
              <c:f>차트!$E$3:$E$6</c:f>
              <c:numCache>
                <c:formatCode>General</c:formatCode>
                <c:ptCount val="4"/>
                <c:pt idx="0">
                  <c:v>78</c:v>
                </c:pt>
                <c:pt idx="1">
                  <c:v>55</c:v>
                </c:pt>
                <c:pt idx="2">
                  <c:v>95</c:v>
                </c:pt>
                <c:pt idx="3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62080"/>
        <c:axId val="260463616"/>
      </c:barChart>
      <c:catAx>
        <c:axId val="26046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60463616"/>
        <c:crosses val="autoZero"/>
        <c:auto val="1"/>
        <c:lblAlgn val="ctr"/>
        <c:lblOffset val="100"/>
        <c:noMultiLvlLbl val="0"/>
      </c:catAx>
      <c:valAx>
        <c:axId val="26046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0462080"/>
        <c:crosses val="autoZero"/>
        <c:crossBetween val="between"/>
      </c:valAx>
      <c:spPr>
        <a:gradFill flip="none"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10800000" scaled="1"/>
          <a:tileRect/>
        </a:gradFill>
      </c:spPr>
    </c:plotArea>
    <c:legend>
      <c:legendPos val="t"/>
      <c:layout/>
      <c:overlay val="0"/>
    </c:legend>
    <c:plotVisOnly val="1"/>
    <c:dispBlanksAs val="gap"/>
    <c:showDLblsOverMax val="0"/>
  </c:chart>
  <c:spPr>
    <a:ln w="25400">
      <a:solidFill>
        <a:srgbClr val="FFC000"/>
      </a:solidFill>
      <a:prstDash val="dash"/>
    </a:ln>
  </c:spPr>
  <c:txPr>
    <a:bodyPr/>
    <a:lstStyle/>
    <a:p>
      <a:pPr>
        <a:defRPr sz="1100">
          <a:latin typeface="바탕" panose="02030600000101010101" pitchFamily="18" charset="-127"/>
          <a:ea typeface="바탕" panose="02030600000101010101" pitchFamily="18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7</xdr:col>
      <xdr:colOff>704850</xdr:colOff>
      <xdr:row>0</xdr:row>
      <xdr:rowOff>971550</xdr:rowOff>
    </xdr:to>
    <xdr:sp macro="" textlink="">
      <xdr:nvSpPr>
        <xdr:cNvPr id="2" name="한쪽 모서리가 잘린 사각형 1"/>
        <xdr:cNvSpPr/>
      </xdr:nvSpPr>
      <xdr:spPr>
        <a:xfrm>
          <a:off x="1028700" y="38100"/>
          <a:ext cx="7048500" cy="933450"/>
        </a:xfrm>
        <a:prstGeom prst="snip1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2400" i="1">
              <a:latin typeface="굴림" panose="020B0600000101010101" pitchFamily="50" charset="-127"/>
              <a:ea typeface="굴림" panose="020B0600000101010101" pitchFamily="50" charset="-127"/>
            </a:rPr>
            <a:t>문화센터 강좌 운영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28574</xdr:rowOff>
    </xdr:from>
    <xdr:to>
      <xdr:col>6</xdr:col>
      <xdr:colOff>666749</xdr:colOff>
      <xdr:row>24</xdr:row>
      <xdr:rowOff>19049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UNWOO" refreshedDate="42874.652785763887" createdVersion="4" refreshedVersion="4" minRefreshableVersion="3" recordCount="10">
  <cacheSource type="worksheet">
    <worksheetSource ref="A2:G12" sheet="피벗테이블"/>
  </cacheSource>
  <cacheFields count="7">
    <cacheField name="강좌코드" numFmtId="0">
      <sharedItems/>
    </cacheField>
    <cacheField name="프로그램" numFmtId="0">
      <sharedItems/>
    </cacheField>
    <cacheField name="강의실" numFmtId="0">
      <sharedItems count="4">
        <s v="체육관"/>
        <s v="건강관"/>
        <s v="문화관"/>
        <s v="정보화관"/>
      </sharedItems>
    </cacheField>
    <cacheField name="주당 교육시간" numFmtId="0">
      <sharedItems containsSemiMixedTypes="0" containsString="0" containsNumber="1" containsInteger="1" minValue="4" maxValue="8" count="3">
        <n v="6"/>
        <n v="8"/>
        <n v="4"/>
      </sharedItems>
    </cacheField>
    <cacheField name="모집정원" numFmtId="0">
      <sharedItems containsSemiMixedTypes="0" containsString="0" containsNumber="1" containsInteger="1" minValue="30" maxValue="150"/>
    </cacheField>
    <cacheField name="모집인원" numFmtId="0">
      <sharedItems containsSemiMixedTypes="0" containsString="0" containsNumber="1" containsInteger="1" minValue="21" maxValue="113" count="9">
        <n v="78"/>
        <n v="113"/>
        <n v="55"/>
        <n v="62"/>
        <n v="50"/>
        <n v="21"/>
        <n v="95"/>
        <n v="70"/>
        <n v="80"/>
      </sharedItems>
    </cacheField>
    <cacheField name="수강료" numFmtId="0">
      <sharedItems containsSemiMixedTypes="0" containsString="0" containsNumber="1" containsInteger="1" minValue="30000" maxValue="9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GOL-100"/>
    <s v="골프교실"/>
    <x v="0"/>
    <x v="0"/>
    <n v="100"/>
    <x v="0"/>
    <n v="90000"/>
  </r>
  <r>
    <s v="HEA-180"/>
    <s v="헬스&amp;스피닝"/>
    <x v="1"/>
    <x v="1"/>
    <n v="150"/>
    <x v="1"/>
    <n v="40000"/>
  </r>
  <r>
    <s v="ENG-120"/>
    <s v="생활영어회화"/>
    <x v="2"/>
    <x v="2"/>
    <n v="80"/>
    <x v="0"/>
    <n v="70000"/>
  </r>
  <r>
    <s v="PIC-140"/>
    <s v="수채화교실"/>
    <x v="2"/>
    <x v="0"/>
    <n v="60"/>
    <x v="2"/>
    <n v="55000"/>
  </r>
  <r>
    <s v="YOG-110"/>
    <s v="웰빙요가"/>
    <x v="0"/>
    <x v="2"/>
    <n v="70"/>
    <x v="3"/>
    <n v="95000"/>
  </r>
  <r>
    <s v="INF-170"/>
    <s v="OA 실무활용"/>
    <x v="3"/>
    <x v="1"/>
    <n v="50"/>
    <x v="4"/>
    <n v="50000"/>
  </r>
  <r>
    <s v="FIL-190"/>
    <s v="필라테스"/>
    <x v="1"/>
    <x v="2"/>
    <n v="30"/>
    <x v="5"/>
    <n v="80000"/>
  </r>
  <r>
    <s v="CAL-130"/>
    <s v="서예교실"/>
    <x v="2"/>
    <x v="0"/>
    <n v="110"/>
    <x v="6"/>
    <n v="35000"/>
  </r>
  <r>
    <s v="COM-150"/>
    <s v="실버 컴퓨터"/>
    <x v="3"/>
    <x v="0"/>
    <n v="90"/>
    <x v="7"/>
    <n v="30000"/>
  </r>
  <r>
    <s v="PIN-160"/>
    <s v="탁구교실"/>
    <x v="0"/>
    <x v="1"/>
    <n v="80"/>
    <x v="8"/>
    <n v="8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4" dataOnRows="1" applyNumberFormats="0" applyBorderFormats="0" applyFontFormats="0" applyPatternFormats="0" applyAlignmentFormats="0" applyWidthHeightFormats="1" dataCaption="값" missingCaption="***" updatedVersion="4" minRefreshableVersion="3" useAutoFormatting="1" colGrandTotals="0" itemPrintTitles="1" mergeItem="1" createdVersion="4" indent="0" compact="0" compactData="0" multipleFieldFilters="0">
  <location ref="A3:E12" firstHeaderRow="1" firstDataRow="2" firstDataCol="2"/>
  <pivotFields count="7">
    <pivotField compact="0" outline="0" showAll="0"/>
    <pivotField compact="0" outline="0" showAll="0"/>
    <pivotField axis="axisRow" compact="0" outline="0" showAll="0">
      <items count="5">
        <item x="1"/>
        <item x="2"/>
        <item h="1" x="3"/>
        <item x="0"/>
        <item t="default"/>
      </items>
    </pivotField>
    <pivotField axis="axisCol" compact="0" outline="0" showAll="0">
      <items count="4">
        <item x="2"/>
        <item x="0"/>
        <item x="1"/>
        <item t="default"/>
      </items>
    </pivotField>
    <pivotField dataField="1" compact="0" outline="0" showAll="0"/>
    <pivotField dataField="1" compact="0" outline="0" showAll="0">
      <items count="10">
        <item x="5"/>
        <item x="4"/>
        <item x="2"/>
        <item x="3"/>
        <item x="7"/>
        <item x="0"/>
        <item x="8"/>
        <item x="6"/>
        <item x="1"/>
        <item t="default"/>
      </items>
    </pivotField>
    <pivotField compact="0" outline="0" showAll="0"/>
  </pivotFields>
  <rowFields count="2">
    <field x="2"/>
    <field x="-2"/>
  </rowFields>
  <rowItems count="8">
    <i>
      <x/>
      <x/>
    </i>
    <i r="1" i="1">
      <x v="1"/>
    </i>
    <i>
      <x v="1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>
      <x v="2"/>
    </i>
  </colItems>
  <dataFields count="2">
    <dataField name="평균 : 모집정원" fld="4" subtotal="average" baseField="2" baseItem="0"/>
    <dataField name="평균 : 모집인원" fld="5" subtotal="average" baseField="2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3.5" x14ac:dyDescent="0.3"/>
  <cols>
    <col min="1" max="1" width="13" style="1" customWidth="1"/>
    <col min="2" max="2" width="17.375" style="1" customWidth="1"/>
    <col min="3" max="3" width="12.625" style="1" customWidth="1"/>
    <col min="4" max="4" width="14.25" style="1" customWidth="1"/>
    <col min="5" max="6" width="12.625" style="1" customWidth="1"/>
    <col min="7" max="7" width="14.25" style="1" customWidth="1"/>
    <col min="8" max="8" width="9.75" style="1" customWidth="1"/>
    <col min="9" max="9" width="11.125" style="1" customWidth="1"/>
    <col min="10" max="10" width="9" style="1"/>
    <col min="11" max="11" width="10.75" style="1" bestFit="1" customWidth="1"/>
    <col min="12" max="16384" width="9" style="1"/>
  </cols>
  <sheetData>
    <row r="1" spans="1:9" ht="80.099999999999994" customHeight="1" x14ac:dyDescent="0.3"/>
    <row r="2" spans="1:9" ht="18" customHeight="1" x14ac:dyDescent="0.3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0</v>
      </c>
      <c r="I2" s="5" t="s">
        <v>1</v>
      </c>
    </row>
    <row r="3" spans="1:9" ht="18" customHeight="1" x14ac:dyDescent="0.3">
      <c r="A3" s="3" t="s">
        <v>13</v>
      </c>
      <c r="B3" s="4" t="s">
        <v>29</v>
      </c>
      <c r="C3" s="3" t="s">
        <v>30</v>
      </c>
      <c r="D3" s="4">
        <v>6</v>
      </c>
      <c r="E3" s="13">
        <v>100</v>
      </c>
      <c r="F3" s="14">
        <v>78</v>
      </c>
      <c r="G3" s="17">
        <v>90000</v>
      </c>
      <c r="H3" s="19">
        <f>RANK(E3,$E$3:$E$12)</f>
        <v>3</v>
      </c>
      <c r="I3" s="3" t="str">
        <f>IF(D3=4,"1주 보강","")</f>
        <v/>
      </c>
    </row>
    <row r="4" spans="1:9" ht="18" customHeight="1" x14ac:dyDescent="0.3">
      <c r="A4" s="3" t="s">
        <v>10</v>
      </c>
      <c r="B4" s="4" t="s">
        <v>28</v>
      </c>
      <c r="C4" s="3" t="s">
        <v>33</v>
      </c>
      <c r="D4" s="4">
        <v>8</v>
      </c>
      <c r="E4" s="13">
        <v>150</v>
      </c>
      <c r="F4" s="14">
        <v>113</v>
      </c>
      <c r="G4" s="17">
        <v>40000</v>
      </c>
      <c r="H4" s="19">
        <f t="shared" ref="H4:H12" si="0">RANK(E4,$E$3:$E$12)</f>
        <v>1</v>
      </c>
      <c r="I4" s="3" t="str">
        <f t="shared" ref="I4:I12" si="1">IF(D4=4,"1주 보강","")</f>
        <v/>
      </c>
    </row>
    <row r="5" spans="1:9" ht="18" customHeight="1" x14ac:dyDescent="0.3">
      <c r="A5" s="3" t="s">
        <v>11</v>
      </c>
      <c r="B5" s="4" t="s">
        <v>27</v>
      </c>
      <c r="C5" s="3" t="s">
        <v>31</v>
      </c>
      <c r="D5" s="4">
        <v>4</v>
      </c>
      <c r="E5" s="13">
        <v>80</v>
      </c>
      <c r="F5" s="14">
        <v>78</v>
      </c>
      <c r="G5" s="17">
        <v>70000</v>
      </c>
      <c r="H5" s="19">
        <f t="shared" si="0"/>
        <v>5</v>
      </c>
      <c r="I5" s="3" t="str">
        <f t="shared" si="1"/>
        <v>1주 보강</v>
      </c>
    </row>
    <row r="6" spans="1:9" ht="18" customHeight="1" x14ac:dyDescent="0.3">
      <c r="A6" s="3" t="s">
        <v>12</v>
      </c>
      <c r="B6" s="4" t="s">
        <v>26</v>
      </c>
      <c r="C6" s="3" t="s">
        <v>31</v>
      </c>
      <c r="D6" s="4">
        <v>6</v>
      </c>
      <c r="E6" s="13">
        <v>60</v>
      </c>
      <c r="F6" s="14">
        <v>55</v>
      </c>
      <c r="G6" s="17">
        <v>55000</v>
      </c>
      <c r="H6" s="19">
        <f t="shared" si="0"/>
        <v>8</v>
      </c>
      <c r="I6" s="3" t="str">
        <f t="shared" si="1"/>
        <v/>
      </c>
    </row>
    <row r="7" spans="1:9" ht="18" customHeight="1" x14ac:dyDescent="0.3">
      <c r="A7" s="3" t="s">
        <v>14</v>
      </c>
      <c r="B7" s="4" t="s">
        <v>25</v>
      </c>
      <c r="C7" s="3" t="s">
        <v>30</v>
      </c>
      <c r="D7" s="4">
        <v>4</v>
      </c>
      <c r="E7" s="13">
        <v>70</v>
      </c>
      <c r="F7" s="14">
        <v>62</v>
      </c>
      <c r="G7" s="17">
        <v>95000</v>
      </c>
      <c r="H7" s="19">
        <f t="shared" si="0"/>
        <v>7</v>
      </c>
      <c r="I7" s="3" t="str">
        <f t="shared" si="1"/>
        <v>1주 보강</v>
      </c>
    </row>
    <row r="8" spans="1:9" ht="18" customHeight="1" x14ac:dyDescent="0.3">
      <c r="A8" s="3" t="s">
        <v>15</v>
      </c>
      <c r="B8" s="4" t="s">
        <v>24</v>
      </c>
      <c r="C8" s="3" t="s">
        <v>32</v>
      </c>
      <c r="D8" s="4">
        <v>8</v>
      </c>
      <c r="E8" s="13">
        <v>50</v>
      </c>
      <c r="F8" s="15">
        <v>50</v>
      </c>
      <c r="G8" s="17">
        <v>50000</v>
      </c>
      <c r="H8" s="19">
        <f t="shared" si="0"/>
        <v>9</v>
      </c>
      <c r="I8" s="3" t="str">
        <f t="shared" si="1"/>
        <v/>
      </c>
    </row>
    <row r="9" spans="1:9" ht="18" customHeight="1" x14ac:dyDescent="0.3">
      <c r="A9" s="3" t="s">
        <v>16</v>
      </c>
      <c r="B9" s="4" t="s">
        <v>23</v>
      </c>
      <c r="C9" s="3" t="s">
        <v>33</v>
      </c>
      <c r="D9" s="4">
        <v>4</v>
      </c>
      <c r="E9" s="13">
        <v>30</v>
      </c>
      <c r="F9" s="14">
        <v>21</v>
      </c>
      <c r="G9" s="17">
        <v>80000</v>
      </c>
      <c r="H9" s="19">
        <f t="shared" si="0"/>
        <v>10</v>
      </c>
      <c r="I9" s="3" t="str">
        <f t="shared" si="1"/>
        <v>1주 보강</v>
      </c>
    </row>
    <row r="10" spans="1:9" ht="18" customHeight="1" x14ac:dyDescent="0.3">
      <c r="A10" s="3" t="s">
        <v>17</v>
      </c>
      <c r="B10" s="4" t="s">
        <v>22</v>
      </c>
      <c r="C10" s="3" t="s">
        <v>31</v>
      </c>
      <c r="D10" s="4">
        <v>6</v>
      </c>
      <c r="E10" s="13">
        <v>110</v>
      </c>
      <c r="F10" s="14">
        <v>95</v>
      </c>
      <c r="G10" s="17">
        <v>35000</v>
      </c>
      <c r="H10" s="19">
        <f t="shared" si="0"/>
        <v>2</v>
      </c>
      <c r="I10" s="3" t="str">
        <f t="shared" si="1"/>
        <v/>
      </c>
    </row>
    <row r="11" spans="1:9" ht="18" customHeight="1" x14ac:dyDescent="0.3">
      <c r="A11" s="3" t="s">
        <v>18</v>
      </c>
      <c r="B11" s="4" t="s">
        <v>21</v>
      </c>
      <c r="C11" s="3" t="s">
        <v>32</v>
      </c>
      <c r="D11" s="4">
        <v>6</v>
      </c>
      <c r="E11" s="13">
        <v>90</v>
      </c>
      <c r="F11" s="14">
        <v>70</v>
      </c>
      <c r="G11" s="17">
        <v>30000</v>
      </c>
      <c r="H11" s="19">
        <f t="shared" si="0"/>
        <v>4</v>
      </c>
      <c r="I11" s="3" t="str">
        <f t="shared" si="1"/>
        <v/>
      </c>
    </row>
    <row r="12" spans="1:9" ht="18" customHeight="1" x14ac:dyDescent="0.3">
      <c r="A12" s="3" t="s">
        <v>19</v>
      </c>
      <c r="B12" s="4" t="s">
        <v>20</v>
      </c>
      <c r="C12" s="3" t="s">
        <v>30</v>
      </c>
      <c r="D12" s="4">
        <v>8</v>
      </c>
      <c r="E12" s="13">
        <v>80</v>
      </c>
      <c r="F12" s="14">
        <v>80</v>
      </c>
      <c r="G12" s="17">
        <v>85000</v>
      </c>
      <c r="H12" s="19">
        <f t="shared" si="0"/>
        <v>5</v>
      </c>
      <c r="I12" s="3" t="str">
        <f t="shared" si="1"/>
        <v/>
      </c>
    </row>
    <row r="13" spans="1:9" ht="18" customHeight="1" x14ac:dyDescent="0.3">
      <c r="A13" s="10" t="s">
        <v>66</v>
      </c>
      <c r="B13" s="11"/>
      <c r="C13" s="11"/>
      <c r="D13" s="12"/>
      <c r="E13" s="18">
        <f>MAX(G3:G12)-MIN(G3:G12)</f>
        <v>65000</v>
      </c>
      <c r="F13" s="18"/>
      <c r="G13" s="18"/>
      <c r="H13" s="9"/>
      <c r="I13" s="9"/>
    </row>
    <row r="14" spans="1:9" ht="18" customHeight="1" x14ac:dyDescent="0.3">
      <c r="A14" s="10" t="s">
        <v>67</v>
      </c>
      <c r="B14" s="11"/>
      <c r="C14" s="11"/>
      <c r="D14" s="12"/>
      <c r="E14" s="16">
        <f>DAVERAGE(A2:I12,F2,C2:C3)</f>
        <v>73.333333333333329</v>
      </c>
      <c r="F14" s="16"/>
      <c r="G14" s="16"/>
      <c r="H14" s="9"/>
      <c r="I14" s="9"/>
    </row>
    <row r="15" spans="1:9" ht="18" customHeight="1" x14ac:dyDescent="0.3">
      <c r="A15" s="10" t="s">
        <v>68</v>
      </c>
      <c r="B15" s="11"/>
      <c r="C15" s="11"/>
      <c r="D15" s="12"/>
      <c r="E15" s="16">
        <f>SMALL(F3:F12,5)</f>
        <v>70</v>
      </c>
      <c r="F15" s="16"/>
      <c r="G15" s="16"/>
      <c r="H15" s="9"/>
      <c r="I15" s="9"/>
    </row>
  </sheetData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2" type="noConversion"/>
  <conditionalFormatting sqref="A3:I12">
    <cfRule type="expression" dxfId="2" priority="1">
      <formula>$F3&lt;=50</formula>
    </cfRule>
  </conditionalFormatting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4" sqref="H24"/>
    </sheetView>
  </sheetViews>
  <sheetFormatPr defaultRowHeight="16.5" outlineLevelRow="3" outlineLevelCol="1" x14ac:dyDescent="0.3"/>
  <cols>
    <col min="1" max="1" width="13" customWidth="1"/>
    <col min="2" max="2" width="15.125" customWidth="1"/>
    <col min="3" max="3" width="17.125" bestFit="1" customWidth="1"/>
    <col min="4" max="4" width="14.25" customWidth="1"/>
    <col min="5" max="6" width="12.625" customWidth="1" outlineLevel="1"/>
    <col min="7" max="7" width="12.25" customWidth="1" outlineLevel="1"/>
  </cols>
  <sheetData>
    <row r="2" spans="1:7" x14ac:dyDescent="0.3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5" t="s">
        <v>40</v>
      </c>
    </row>
    <row r="3" spans="1:7" outlineLevel="3" x14ac:dyDescent="0.3">
      <c r="A3" s="3" t="s">
        <v>44</v>
      </c>
      <c r="B3" s="4" t="s">
        <v>45</v>
      </c>
      <c r="C3" s="3" t="s">
        <v>46</v>
      </c>
      <c r="D3" s="4">
        <v>8</v>
      </c>
      <c r="E3" s="4">
        <v>150</v>
      </c>
      <c r="F3" s="6">
        <v>113</v>
      </c>
      <c r="G3" s="17">
        <v>40000</v>
      </c>
    </row>
    <row r="4" spans="1:7" outlineLevel="3" x14ac:dyDescent="0.3">
      <c r="A4" s="3" t="s">
        <v>57</v>
      </c>
      <c r="B4" s="4" t="s">
        <v>58</v>
      </c>
      <c r="C4" s="3" t="s">
        <v>46</v>
      </c>
      <c r="D4" s="4">
        <v>4</v>
      </c>
      <c r="E4" s="4">
        <v>30</v>
      </c>
      <c r="F4" s="6">
        <v>21</v>
      </c>
      <c r="G4" s="17">
        <v>80000</v>
      </c>
    </row>
    <row r="5" spans="1:7" outlineLevel="2" x14ac:dyDescent="0.3">
      <c r="A5" s="3"/>
      <c r="B5" s="4"/>
      <c r="C5" s="20" t="s">
        <v>74</v>
      </c>
      <c r="D5" s="4"/>
      <c r="E5" s="4">
        <f>SUBTOTAL(4,E3:E4)</f>
        <v>150</v>
      </c>
      <c r="F5" s="6">
        <f>SUBTOTAL(4,F3:F4)</f>
        <v>113</v>
      </c>
      <c r="G5" s="17">
        <f>SUBTOTAL(4,G3:G4)</f>
        <v>80000</v>
      </c>
    </row>
    <row r="6" spans="1:7" outlineLevel="1" x14ac:dyDescent="0.3">
      <c r="A6" s="3"/>
      <c r="B6" s="4"/>
      <c r="C6" s="20" t="s">
        <v>69</v>
      </c>
      <c r="D6" s="4"/>
      <c r="E6" s="4">
        <f>SUBTOTAL(5,E3:E4)</f>
        <v>30</v>
      </c>
      <c r="F6" s="6">
        <f>SUBTOTAL(5,F3:F4)</f>
        <v>21</v>
      </c>
      <c r="G6" s="17">
        <f>SUBTOTAL(5,G3:G4)</f>
        <v>40000</v>
      </c>
    </row>
    <row r="7" spans="1:7" outlineLevel="3" x14ac:dyDescent="0.3">
      <c r="A7" s="3" t="s">
        <v>47</v>
      </c>
      <c r="B7" s="4" t="s">
        <v>48</v>
      </c>
      <c r="C7" s="3" t="s">
        <v>49</v>
      </c>
      <c r="D7" s="4">
        <v>4</v>
      </c>
      <c r="E7" s="4">
        <v>80</v>
      </c>
      <c r="F7" s="6">
        <v>78</v>
      </c>
      <c r="G7" s="17">
        <v>70000</v>
      </c>
    </row>
    <row r="8" spans="1:7" outlineLevel="3" x14ac:dyDescent="0.3">
      <c r="A8" s="3" t="s">
        <v>50</v>
      </c>
      <c r="B8" s="4" t="s">
        <v>51</v>
      </c>
      <c r="C8" s="3" t="s">
        <v>49</v>
      </c>
      <c r="D8" s="4">
        <v>6</v>
      </c>
      <c r="E8" s="4">
        <v>60</v>
      </c>
      <c r="F8" s="6">
        <v>55</v>
      </c>
      <c r="G8" s="17">
        <v>55000</v>
      </c>
    </row>
    <row r="9" spans="1:7" outlineLevel="3" x14ac:dyDescent="0.3">
      <c r="A9" s="3" t="s">
        <v>59</v>
      </c>
      <c r="B9" s="4" t="s">
        <v>60</v>
      </c>
      <c r="C9" s="3" t="s">
        <v>49</v>
      </c>
      <c r="D9" s="4">
        <v>6</v>
      </c>
      <c r="E9" s="4">
        <v>110</v>
      </c>
      <c r="F9" s="6">
        <v>95</v>
      </c>
      <c r="G9" s="17">
        <v>35000</v>
      </c>
    </row>
    <row r="10" spans="1:7" outlineLevel="2" x14ac:dyDescent="0.3">
      <c r="A10" s="3"/>
      <c r="B10" s="4"/>
      <c r="C10" s="20" t="s">
        <v>75</v>
      </c>
      <c r="D10" s="4"/>
      <c r="E10" s="4">
        <f>SUBTOTAL(4,E7:E9)</f>
        <v>110</v>
      </c>
      <c r="F10" s="6">
        <f>SUBTOTAL(4,F7:F9)</f>
        <v>95</v>
      </c>
      <c r="G10" s="17">
        <f>SUBTOTAL(4,G7:G9)</f>
        <v>70000</v>
      </c>
    </row>
    <row r="11" spans="1:7" outlineLevel="1" x14ac:dyDescent="0.3">
      <c r="A11" s="3"/>
      <c r="B11" s="4"/>
      <c r="C11" s="20" t="s">
        <v>70</v>
      </c>
      <c r="D11" s="4"/>
      <c r="E11" s="4">
        <f>SUBTOTAL(5,E7:E9)</f>
        <v>60</v>
      </c>
      <c r="F11" s="6">
        <f>SUBTOTAL(5,F7:F9)</f>
        <v>55</v>
      </c>
      <c r="G11" s="17">
        <f>SUBTOTAL(5,G7:G9)</f>
        <v>35000</v>
      </c>
    </row>
    <row r="12" spans="1:7" outlineLevel="3" x14ac:dyDescent="0.3">
      <c r="A12" s="3" t="s">
        <v>54</v>
      </c>
      <c r="B12" s="4" t="s">
        <v>55</v>
      </c>
      <c r="C12" s="3" t="s">
        <v>56</v>
      </c>
      <c r="D12" s="4">
        <v>8</v>
      </c>
      <c r="E12" s="4">
        <v>50</v>
      </c>
      <c r="F12" s="6">
        <v>50</v>
      </c>
      <c r="G12" s="17">
        <v>50000</v>
      </c>
    </row>
    <row r="13" spans="1:7" outlineLevel="3" x14ac:dyDescent="0.3">
      <c r="A13" s="3" t="s">
        <v>61</v>
      </c>
      <c r="B13" s="4" t="s">
        <v>62</v>
      </c>
      <c r="C13" s="3" t="s">
        <v>56</v>
      </c>
      <c r="D13" s="4">
        <v>6</v>
      </c>
      <c r="E13" s="4">
        <v>90</v>
      </c>
      <c r="F13" s="6">
        <v>70</v>
      </c>
      <c r="G13" s="17">
        <v>30000</v>
      </c>
    </row>
    <row r="14" spans="1:7" outlineLevel="2" x14ac:dyDescent="0.3">
      <c r="A14" s="3"/>
      <c r="B14" s="4"/>
      <c r="C14" s="20" t="s">
        <v>76</v>
      </c>
      <c r="D14" s="4"/>
      <c r="E14" s="4">
        <f>SUBTOTAL(4,E12:E13)</f>
        <v>90</v>
      </c>
      <c r="F14" s="6">
        <f>SUBTOTAL(4,F12:F13)</f>
        <v>70</v>
      </c>
      <c r="G14" s="17">
        <f>SUBTOTAL(4,G12:G13)</f>
        <v>50000</v>
      </c>
    </row>
    <row r="15" spans="1:7" outlineLevel="1" x14ac:dyDescent="0.3">
      <c r="A15" s="3"/>
      <c r="B15" s="4"/>
      <c r="C15" s="20" t="s">
        <v>71</v>
      </c>
      <c r="D15" s="4"/>
      <c r="E15" s="4">
        <f>SUBTOTAL(5,E12:E13)</f>
        <v>50</v>
      </c>
      <c r="F15" s="6">
        <f>SUBTOTAL(5,F12:F13)</f>
        <v>50</v>
      </c>
      <c r="G15" s="17">
        <f>SUBTOTAL(5,G12:G13)</f>
        <v>30000</v>
      </c>
    </row>
    <row r="16" spans="1:7" outlineLevel="3" x14ac:dyDescent="0.3">
      <c r="A16" s="3" t="s">
        <v>41</v>
      </c>
      <c r="B16" s="4" t="s">
        <v>42</v>
      </c>
      <c r="C16" s="3" t="s">
        <v>43</v>
      </c>
      <c r="D16" s="4">
        <v>6</v>
      </c>
      <c r="E16" s="4">
        <v>100</v>
      </c>
      <c r="F16" s="6">
        <v>78</v>
      </c>
      <c r="G16" s="17">
        <v>90000</v>
      </c>
    </row>
    <row r="17" spans="1:7" outlineLevel="3" x14ac:dyDescent="0.3">
      <c r="A17" s="3" t="s">
        <v>52</v>
      </c>
      <c r="B17" s="4" t="s">
        <v>53</v>
      </c>
      <c r="C17" s="3" t="s">
        <v>43</v>
      </c>
      <c r="D17" s="4">
        <v>4</v>
      </c>
      <c r="E17" s="4">
        <v>70</v>
      </c>
      <c r="F17" s="6">
        <v>62</v>
      </c>
      <c r="G17" s="17">
        <v>95000</v>
      </c>
    </row>
    <row r="18" spans="1:7" outlineLevel="3" x14ac:dyDescent="0.3">
      <c r="A18" s="3" t="s">
        <v>63</v>
      </c>
      <c r="B18" s="4" t="s">
        <v>64</v>
      </c>
      <c r="C18" s="3" t="s">
        <v>43</v>
      </c>
      <c r="D18" s="4">
        <v>8</v>
      </c>
      <c r="E18" s="4">
        <v>80</v>
      </c>
      <c r="F18" s="6">
        <v>80</v>
      </c>
      <c r="G18" s="17">
        <v>85000</v>
      </c>
    </row>
    <row r="19" spans="1:7" outlineLevel="2" x14ac:dyDescent="0.3">
      <c r="A19" s="21"/>
      <c r="B19" s="22"/>
      <c r="C19" s="24" t="s">
        <v>77</v>
      </c>
      <c r="D19" s="22"/>
      <c r="E19" s="22">
        <f>SUBTOTAL(4,E16:E18)</f>
        <v>100</v>
      </c>
      <c r="F19" s="23">
        <f>SUBTOTAL(4,F16:F18)</f>
        <v>80</v>
      </c>
      <c r="G19" s="25">
        <f>SUBTOTAL(4,G16:G18)</f>
        <v>95000</v>
      </c>
    </row>
    <row r="20" spans="1:7" outlineLevel="1" x14ac:dyDescent="0.3">
      <c r="A20" s="21"/>
      <c r="B20" s="22"/>
      <c r="C20" s="24" t="s">
        <v>72</v>
      </c>
      <c r="D20" s="22"/>
      <c r="E20" s="22">
        <f>SUBTOTAL(5,E16:E18)</f>
        <v>70</v>
      </c>
      <c r="F20" s="23">
        <f>SUBTOTAL(5,F16:F18)</f>
        <v>62</v>
      </c>
      <c r="G20" s="25">
        <f>SUBTOTAL(5,G16:G18)</f>
        <v>85000</v>
      </c>
    </row>
    <row r="21" spans="1:7" x14ac:dyDescent="0.3">
      <c r="A21" s="21"/>
      <c r="B21" s="22"/>
      <c r="C21" s="24" t="s">
        <v>78</v>
      </c>
      <c r="D21" s="22"/>
      <c r="E21" s="22">
        <f>SUBTOTAL(4,E3:E18)</f>
        <v>150</v>
      </c>
      <c r="F21" s="23">
        <f>SUBTOTAL(4,F3:F18)</f>
        <v>113</v>
      </c>
      <c r="G21" s="25">
        <f>SUBTOTAL(4,G3:G18)</f>
        <v>95000</v>
      </c>
    </row>
    <row r="22" spans="1:7" x14ac:dyDescent="0.3">
      <c r="A22" s="21"/>
      <c r="B22" s="22"/>
      <c r="C22" s="24" t="s">
        <v>73</v>
      </c>
      <c r="D22" s="22"/>
      <c r="E22" s="22">
        <f>SUBTOTAL(5,E3:E18)</f>
        <v>30</v>
      </c>
      <c r="F22" s="23">
        <f>SUBTOTAL(5,F3:F18)</f>
        <v>21</v>
      </c>
      <c r="G22" s="25">
        <f>SUBTOTAL(5,G3:G18)</f>
        <v>30000</v>
      </c>
    </row>
  </sheetData>
  <sortState ref="A3:G12">
    <sortCondition ref="C2"/>
  </sortState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2" sqref="H22"/>
    </sheetView>
  </sheetViews>
  <sheetFormatPr defaultRowHeight="16.5" x14ac:dyDescent="0.3"/>
  <cols>
    <col min="1" max="1" width="13" customWidth="1"/>
    <col min="2" max="2" width="15.125" customWidth="1"/>
    <col min="3" max="3" width="14" customWidth="1"/>
    <col min="4" max="4" width="14.25" customWidth="1"/>
    <col min="5" max="6" width="12.625" customWidth="1"/>
    <col min="7" max="7" width="12.25" customWidth="1"/>
  </cols>
  <sheetData>
    <row r="2" spans="1:7" x14ac:dyDescent="0.3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5" t="s">
        <v>40</v>
      </c>
    </row>
    <row r="3" spans="1:7" x14ac:dyDescent="0.3">
      <c r="A3" s="3" t="s">
        <v>41</v>
      </c>
      <c r="B3" s="4" t="s">
        <v>42</v>
      </c>
      <c r="C3" s="3" t="s">
        <v>43</v>
      </c>
      <c r="D3" s="4">
        <v>6</v>
      </c>
      <c r="E3" s="4">
        <v>100</v>
      </c>
      <c r="F3" s="6">
        <v>78</v>
      </c>
      <c r="G3" s="7">
        <v>90000</v>
      </c>
    </row>
    <row r="4" spans="1:7" x14ac:dyDescent="0.3">
      <c r="A4" s="3" t="s">
        <v>44</v>
      </c>
      <c r="B4" s="4" t="s">
        <v>45</v>
      </c>
      <c r="C4" s="3" t="s">
        <v>46</v>
      </c>
      <c r="D4" s="4">
        <v>8</v>
      </c>
      <c r="E4" s="4">
        <v>150</v>
      </c>
      <c r="F4" s="6">
        <v>113</v>
      </c>
      <c r="G4" s="7">
        <v>40000</v>
      </c>
    </row>
    <row r="5" spans="1:7" x14ac:dyDescent="0.3">
      <c r="A5" s="3" t="s">
        <v>47</v>
      </c>
      <c r="B5" s="4" t="s">
        <v>48</v>
      </c>
      <c r="C5" s="3" t="s">
        <v>49</v>
      </c>
      <c r="D5" s="4">
        <v>4</v>
      </c>
      <c r="E5" s="4">
        <v>80</v>
      </c>
      <c r="F5" s="6">
        <v>78</v>
      </c>
      <c r="G5" s="7">
        <v>70000</v>
      </c>
    </row>
    <row r="6" spans="1:7" x14ac:dyDescent="0.3">
      <c r="A6" s="3" t="s">
        <v>50</v>
      </c>
      <c r="B6" s="4" t="s">
        <v>51</v>
      </c>
      <c r="C6" s="3" t="s">
        <v>49</v>
      </c>
      <c r="D6" s="4">
        <v>6</v>
      </c>
      <c r="E6" s="4">
        <v>60</v>
      </c>
      <c r="F6" s="6">
        <v>55</v>
      </c>
      <c r="G6" s="7">
        <v>55000</v>
      </c>
    </row>
    <row r="7" spans="1:7" x14ac:dyDescent="0.3">
      <c r="A7" s="3" t="s">
        <v>52</v>
      </c>
      <c r="B7" s="4" t="s">
        <v>53</v>
      </c>
      <c r="C7" s="3" t="s">
        <v>43</v>
      </c>
      <c r="D7" s="4">
        <v>4</v>
      </c>
      <c r="E7" s="4">
        <v>70</v>
      </c>
      <c r="F7" s="6">
        <v>62</v>
      </c>
      <c r="G7" s="7">
        <v>95000</v>
      </c>
    </row>
    <row r="8" spans="1:7" x14ac:dyDescent="0.3">
      <c r="A8" s="3" t="s">
        <v>54</v>
      </c>
      <c r="B8" s="4" t="s">
        <v>55</v>
      </c>
      <c r="C8" s="3" t="s">
        <v>56</v>
      </c>
      <c r="D8" s="4">
        <v>8</v>
      </c>
      <c r="E8" s="4">
        <v>50</v>
      </c>
      <c r="F8" s="6">
        <v>50</v>
      </c>
      <c r="G8" s="7">
        <v>50000</v>
      </c>
    </row>
    <row r="9" spans="1:7" x14ac:dyDescent="0.3">
      <c r="A9" s="3" t="s">
        <v>57</v>
      </c>
      <c r="B9" s="4" t="s">
        <v>58</v>
      </c>
      <c r="C9" s="3" t="s">
        <v>46</v>
      </c>
      <c r="D9" s="4">
        <v>4</v>
      </c>
      <c r="E9" s="4">
        <v>30</v>
      </c>
      <c r="F9" s="6">
        <v>21</v>
      </c>
      <c r="G9" s="7">
        <v>80000</v>
      </c>
    </row>
    <row r="10" spans="1:7" x14ac:dyDescent="0.3">
      <c r="A10" s="3" t="s">
        <v>59</v>
      </c>
      <c r="B10" s="4" t="s">
        <v>60</v>
      </c>
      <c r="C10" s="3" t="s">
        <v>49</v>
      </c>
      <c r="D10" s="4">
        <v>6</v>
      </c>
      <c r="E10" s="4">
        <v>110</v>
      </c>
      <c r="F10" s="6">
        <v>95</v>
      </c>
      <c r="G10" s="7">
        <v>35000</v>
      </c>
    </row>
    <row r="11" spans="1:7" x14ac:dyDescent="0.3">
      <c r="A11" s="3" t="s">
        <v>61</v>
      </c>
      <c r="B11" s="4" t="s">
        <v>62</v>
      </c>
      <c r="C11" s="3" t="s">
        <v>56</v>
      </c>
      <c r="D11" s="4">
        <v>6</v>
      </c>
      <c r="E11" s="4">
        <v>90</v>
      </c>
      <c r="F11" s="6">
        <v>70</v>
      </c>
      <c r="G11" s="7">
        <v>30000</v>
      </c>
    </row>
    <row r="12" spans="1:7" x14ac:dyDescent="0.3">
      <c r="A12" s="3" t="s">
        <v>63</v>
      </c>
      <c r="B12" s="4" t="s">
        <v>64</v>
      </c>
      <c r="C12" s="3" t="s">
        <v>43</v>
      </c>
      <c r="D12" s="4">
        <v>8</v>
      </c>
      <c r="E12" s="4">
        <v>80</v>
      </c>
      <c r="F12" s="6">
        <v>80</v>
      </c>
      <c r="G12" s="7">
        <v>85000</v>
      </c>
    </row>
    <row r="14" spans="1:7" x14ac:dyDescent="0.3">
      <c r="A14" s="5" t="s">
        <v>2</v>
      </c>
    </row>
    <row r="15" spans="1:7" x14ac:dyDescent="0.3">
      <c r="A15" s="2" t="b">
        <f>OR(C3="건강관",G3&gt;=90000)</f>
        <v>1</v>
      </c>
    </row>
    <row r="18" spans="1:4" x14ac:dyDescent="0.3">
      <c r="A18" s="5" t="s">
        <v>35</v>
      </c>
      <c r="B18" s="5" t="s">
        <v>36</v>
      </c>
      <c r="C18" s="5" t="s">
        <v>38</v>
      </c>
      <c r="D18" s="5" t="s">
        <v>39</v>
      </c>
    </row>
    <row r="19" spans="1:4" x14ac:dyDescent="0.3">
      <c r="A19" s="4" t="s">
        <v>42</v>
      </c>
      <c r="B19" s="3" t="s">
        <v>43</v>
      </c>
      <c r="C19" s="4">
        <v>100</v>
      </c>
      <c r="D19" s="6">
        <v>78</v>
      </c>
    </row>
    <row r="20" spans="1:4" x14ac:dyDescent="0.3">
      <c r="A20" s="4" t="s">
        <v>45</v>
      </c>
      <c r="B20" s="3" t="s">
        <v>46</v>
      </c>
      <c r="C20" s="4">
        <v>150</v>
      </c>
      <c r="D20" s="6">
        <v>113</v>
      </c>
    </row>
    <row r="21" spans="1:4" x14ac:dyDescent="0.3">
      <c r="A21" s="4" t="s">
        <v>53</v>
      </c>
      <c r="B21" s="3" t="s">
        <v>43</v>
      </c>
      <c r="C21" s="4">
        <v>70</v>
      </c>
      <c r="D21" s="6">
        <v>62</v>
      </c>
    </row>
    <row r="22" spans="1:4" x14ac:dyDescent="0.3">
      <c r="A22" s="4" t="s">
        <v>58</v>
      </c>
      <c r="B22" s="3" t="s">
        <v>46</v>
      </c>
      <c r="C22" s="4">
        <v>30</v>
      </c>
      <c r="D22" s="6">
        <v>21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7"/>
  <sheetViews>
    <sheetView showGridLines="0" workbookViewId="0"/>
  </sheetViews>
  <sheetFormatPr defaultRowHeight="16.5" outlineLevelRow="1" outlineLevelCol="1" x14ac:dyDescent="0.3"/>
  <cols>
    <col min="3" max="3" width="5.875" customWidth="1"/>
    <col min="4" max="6" width="16.625" bestFit="1" customWidth="1" outlineLevel="1"/>
  </cols>
  <sheetData>
    <row r="1" spans="2:6" ht="17.25" thickBot="1" x14ac:dyDescent="0.35"/>
    <row r="2" spans="2:6" x14ac:dyDescent="0.3">
      <c r="B2" s="30" t="s">
        <v>90</v>
      </c>
      <c r="C2" s="31"/>
      <c r="D2" s="37"/>
      <c r="E2" s="37"/>
      <c r="F2" s="37"/>
    </row>
    <row r="3" spans="2:6" collapsed="1" x14ac:dyDescent="0.3">
      <c r="B3" s="29"/>
      <c r="C3" s="29"/>
      <c r="D3" s="38" t="s">
        <v>92</v>
      </c>
      <c r="E3" s="38" t="s">
        <v>87</v>
      </c>
      <c r="F3" s="38" t="s">
        <v>89</v>
      </c>
    </row>
    <row r="4" spans="2:6" ht="40.5" hidden="1" outlineLevel="1" x14ac:dyDescent="0.3">
      <c r="B4" s="33"/>
      <c r="C4" s="33"/>
      <c r="D4" s="26"/>
      <c r="E4" s="40" t="s">
        <v>88</v>
      </c>
      <c r="F4" s="40" t="s">
        <v>88</v>
      </c>
    </row>
    <row r="5" spans="2:6" x14ac:dyDescent="0.3">
      <c r="B5" s="34" t="s">
        <v>91</v>
      </c>
      <c r="C5" s="35"/>
      <c r="D5" s="32"/>
      <c r="E5" s="32"/>
      <c r="F5" s="32"/>
    </row>
    <row r="6" spans="2:6" outlineLevel="1" x14ac:dyDescent="0.3">
      <c r="B6" s="33"/>
      <c r="C6" s="33" t="s">
        <v>79</v>
      </c>
      <c r="D6" s="26">
        <v>78</v>
      </c>
      <c r="E6" s="39">
        <v>92</v>
      </c>
      <c r="F6" s="39">
        <v>67</v>
      </c>
    </row>
    <row r="7" spans="2:6" outlineLevel="1" x14ac:dyDescent="0.3">
      <c r="B7" s="33"/>
      <c r="C7" s="33" t="s">
        <v>80</v>
      </c>
      <c r="D7" s="26">
        <v>55</v>
      </c>
      <c r="E7" s="39">
        <v>69</v>
      </c>
      <c r="F7" s="39">
        <v>44</v>
      </c>
    </row>
    <row r="8" spans="2:6" outlineLevel="1" x14ac:dyDescent="0.3">
      <c r="B8" s="33"/>
      <c r="C8" s="33" t="s">
        <v>81</v>
      </c>
      <c r="D8" s="26">
        <v>95</v>
      </c>
      <c r="E8" s="39">
        <v>109</v>
      </c>
      <c r="F8" s="39">
        <v>84</v>
      </c>
    </row>
    <row r="9" spans="2:6" outlineLevel="1" x14ac:dyDescent="0.3">
      <c r="B9" s="33"/>
      <c r="C9" s="33" t="s">
        <v>82</v>
      </c>
      <c r="D9" s="26">
        <v>70</v>
      </c>
      <c r="E9" s="39">
        <v>84</v>
      </c>
      <c r="F9" s="39">
        <v>59</v>
      </c>
    </row>
    <row r="10" spans="2:6" x14ac:dyDescent="0.3">
      <c r="B10" s="34" t="s">
        <v>93</v>
      </c>
      <c r="C10" s="35"/>
      <c r="D10" s="32"/>
      <c r="E10" s="32"/>
      <c r="F10" s="32"/>
    </row>
    <row r="11" spans="2:6" outlineLevel="1" x14ac:dyDescent="0.3">
      <c r="B11" s="33"/>
      <c r="C11" s="33" t="s">
        <v>83</v>
      </c>
      <c r="D11" s="27">
        <v>0.78</v>
      </c>
      <c r="E11" s="27">
        <v>0.92</v>
      </c>
      <c r="F11" s="27">
        <v>0.67</v>
      </c>
    </row>
    <row r="12" spans="2:6" outlineLevel="1" x14ac:dyDescent="0.3">
      <c r="B12" s="33"/>
      <c r="C12" s="33" t="s">
        <v>84</v>
      </c>
      <c r="D12" s="27">
        <v>0.91666666666666696</v>
      </c>
      <c r="E12" s="27">
        <v>1.1499999999999999</v>
      </c>
      <c r="F12" s="27">
        <v>0.73333333333333295</v>
      </c>
    </row>
    <row r="13" spans="2:6" outlineLevel="1" x14ac:dyDescent="0.3">
      <c r="B13" s="33"/>
      <c r="C13" s="33" t="s">
        <v>85</v>
      </c>
      <c r="D13" s="27">
        <v>0.86363636363636398</v>
      </c>
      <c r="E13" s="27">
        <v>0.99090909090909096</v>
      </c>
      <c r="F13" s="27">
        <v>0.763636363636364</v>
      </c>
    </row>
    <row r="14" spans="2:6" ht="17.25" outlineLevel="1" thickBot="1" x14ac:dyDescent="0.35">
      <c r="B14" s="36"/>
      <c r="C14" s="36" t="s">
        <v>86</v>
      </c>
      <c r="D14" s="28">
        <v>0.77777777777777801</v>
      </c>
      <c r="E14" s="28">
        <v>0.93333333333333302</v>
      </c>
      <c r="F14" s="28">
        <v>0.655555555555556</v>
      </c>
    </row>
    <row r="15" spans="2:6" x14ac:dyDescent="0.3">
      <c r="B15" t="s">
        <v>94</v>
      </c>
    </row>
    <row r="16" spans="2:6" x14ac:dyDescent="0.3">
      <c r="B16" t="s">
        <v>95</v>
      </c>
    </row>
    <row r="17" spans="2:2" x14ac:dyDescent="0.3">
      <c r="B17" t="s">
        <v>96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G6" sqref="G6"/>
    </sheetView>
  </sheetViews>
  <sheetFormatPr defaultRowHeight="16.5" x14ac:dyDescent="0.3"/>
  <cols>
    <col min="1" max="1" width="13" customWidth="1"/>
    <col min="2" max="2" width="15.125" customWidth="1"/>
    <col min="3" max="3" width="14" customWidth="1"/>
    <col min="4" max="4" width="14.25" customWidth="1"/>
    <col min="5" max="6" width="12.625" customWidth="1"/>
    <col min="7" max="7" width="12.25" customWidth="1"/>
  </cols>
  <sheetData>
    <row r="2" spans="1:7" x14ac:dyDescent="0.3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5" t="s">
        <v>65</v>
      </c>
    </row>
    <row r="3" spans="1:7" x14ac:dyDescent="0.3">
      <c r="A3" s="3" t="s">
        <v>47</v>
      </c>
      <c r="B3" s="4" t="s">
        <v>48</v>
      </c>
      <c r="C3" s="3" t="s">
        <v>49</v>
      </c>
      <c r="D3" s="4">
        <v>4</v>
      </c>
      <c r="E3" s="4">
        <v>80</v>
      </c>
      <c r="F3" s="6">
        <v>78</v>
      </c>
      <c r="G3" s="8">
        <f t="shared" ref="G3:G12" si="0">F3/E3</f>
        <v>0.97499999999999998</v>
      </c>
    </row>
    <row r="4" spans="1:7" x14ac:dyDescent="0.3">
      <c r="A4" s="3" t="s">
        <v>52</v>
      </c>
      <c r="B4" s="4" t="s">
        <v>53</v>
      </c>
      <c r="C4" s="3" t="s">
        <v>43</v>
      </c>
      <c r="D4" s="4">
        <v>4</v>
      </c>
      <c r="E4" s="4">
        <v>70</v>
      </c>
      <c r="F4" s="6">
        <v>62</v>
      </c>
      <c r="G4" s="8">
        <f t="shared" si="0"/>
        <v>0.88571428571428568</v>
      </c>
    </row>
    <row r="5" spans="1:7" x14ac:dyDescent="0.3">
      <c r="A5" s="3" t="s">
        <v>57</v>
      </c>
      <c r="B5" s="4" t="s">
        <v>58</v>
      </c>
      <c r="C5" s="3" t="s">
        <v>46</v>
      </c>
      <c r="D5" s="4">
        <v>4</v>
      </c>
      <c r="E5" s="4">
        <v>30</v>
      </c>
      <c r="F5" s="6">
        <v>21</v>
      </c>
      <c r="G5" s="8">
        <f t="shared" si="0"/>
        <v>0.7</v>
      </c>
    </row>
    <row r="6" spans="1:7" x14ac:dyDescent="0.3">
      <c r="A6" s="3" t="s">
        <v>41</v>
      </c>
      <c r="B6" s="4" t="s">
        <v>42</v>
      </c>
      <c r="C6" s="3" t="s">
        <v>43</v>
      </c>
      <c r="D6" s="4">
        <v>6</v>
      </c>
      <c r="E6" s="4">
        <v>100</v>
      </c>
      <c r="F6" s="6">
        <v>78</v>
      </c>
      <c r="G6" s="8">
        <f t="shared" si="0"/>
        <v>0.78</v>
      </c>
    </row>
    <row r="7" spans="1:7" x14ac:dyDescent="0.3">
      <c r="A7" s="3" t="s">
        <v>50</v>
      </c>
      <c r="B7" s="4" t="s">
        <v>51</v>
      </c>
      <c r="C7" s="3" t="s">
        <v>49</v>
      </c>
      <c r="D7" s="4">
        <v>6</v>
      </c>
      <c r="E7" s="4">
        <v>60</v>
      </c>
      <c r="F7" s="6">
        <v>55</v>
      </c>
      <c r="G7" s="8">
        <f t="shared" si="0"/>
        <v>0.91666666666666663</v>
      </c>
    </row>
    <row r="8" spans="1:7" x14ac:dyDescent="0.3">
      <c r="A8" s="3" t="s">
        <v>59</v>
      </c>
      <c r="B8" s="4" t="s">
        <v>60</v>
      </c>
      <c r="C8" s="3" t="s">
        <v>49</v>
      </c>
      <c r="D8" s="4">
        <v>6</v>
      </c>
      <c r="E8" s="4">
        <v>110</v>
      </c>
      <c r="F8" s="6">
        <v>95</v>
      </c>
      <c r="G8" s="8">
        <f t="shared" si="0"/>
        <v>0.86363636363636365</v>
      </c>
    </row>
    <row r="9" spans="1:7" x14ac:dyDescent="0.3">
      <c r="A9" s="3" t="s">
        <v>61</v>
      </c>
      <c r="B9" s="4" t="s">
        <v>62</v>
      </c>
      <c r="C9" s="3" t="s">
        <v>56</v>
      </c>
      <c r="D9" s="4">
        <v>6</v>
      </c>
      <c r="E9" s="4">
        <v>90</v>
      </c>
      <c r="F9" s="6">
        <v>70</v>
      </c>
      <c r="G9" s="8">
        <f t="shared" si="0"/>
        <v>0.77777777777777779</v>
      </c>
    </row>
    <row r="10" spans="1:7" x14ac:dyDescent="0.3">
      <c r="A10" s="3" t="s">
        <v>44</v>
      </c>
      <c r="B10" s="4" t="s">
        <v>45</v>
      </c>
      <c r="C10" s="3" t="s">
        <v>46</v>
      </c>
      <c r="D10" s="4">
        <v>8</v>
      </c>
      <c r="E10" s="4">
        <v>150</v>
      </c>
      <c r="F10" s="6">
        <v>113</v>
      </c>
      <c r="G10" s="8">
        <f t="shared" si="0"/>
        <v>0.7533333333333333</v>
      </c>
    </row>
    <row r="11" spans="1:7" x14ac:dyDescent="0.3">
      <c r="A11" s="3" t="s">
        <v>54</v>
      </c>
      <c r="B11" s="4" t="s">
        <v>55</v>
      </c>
      <c r="C11" s="3" t="s">
        <v>56</v>
      </c>
      <c r="D11" s="4">
        <v>8</v>
      </c>
      <c r="E11" s="4">
        <v>50</v>
      </c>
      <c r="F11" s="6">
        <v>50</v>
      </c>
      <c r="G11" s="8">
        <f t="shared" si="0"/>
        <v>1</v>
      </c>
    </row>
    <row r="12" spans="1:7" x14ac:dyDescent="0.3">
      <c r="A12" s="3" t="s">
        <v>63</v>
      </c>
      <c r="B12" s="4" t="s">
        <v>64</v>
      </c>
      <c r="C12" s="3" t="s">
        <v>43</v>
      </c>
      <c r="D12" s="4">
        <v>8</v>
      </c>
      <c r="E12" s="4">
        <v>80</v>
      </c>
      <c r="F12" s="6">
        <v>80</v>
      </c>
      <c r="G12" s="8">
        <f t="shared" si="0"/>
        <v>1</v>
      </c>
    </row>
  </sheetData>
  <scenarios current="1" sqref="G6:G9">
    <scenario name="모집인원 14 증가" locked="1" count="4" user="HYUNWOO" comment="만든 사람 HYUNWOO 날짜 2017-05-19">
      <inputCells r="F6" val="92"/>
      <inputCells r="F7" val="69"/>
      <inputCells r="F8" val="109"/>
      <inputCells r="F9" val="84"/>
    </scenario>
    <scenario name="모집인원 11 감소" locked="1" count="4" user="HYUNWOO" comment="만든 사람 HYUNWOO 날짜 2017-05-19">
      <inputCells r="F6" val="67"/>
      <inputCells r="F7" val="44"/>
      <inputCells r="F8" val="84"/>
      <inputCells r="F9" val="59"/>
    </scenario>
  </scenarios>
  <sortState ref="A3:G12">
    <sortCondition ref="D3"/>
  </sortState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F12" sqref="F12"/>
    </sheetView>
  </sheetViews>
  <sheetFormatPr defaultRowHeight="16.5" x14ac:dyDescent="0.3"/>
  <cols>
    <col min="1" max="1" width="20.125" customWidth="1"/>
    <col min="2" max="2" width="14.875" customWidth="1"/>
    <col min="3" max="5" width="13.5" customWidth="1"/>
    <col min="6" max="7" width="15.25" bestFit="1" customWidth="1"/>
    <col min="8" max="9" width="20.125" bestFit="1" customWidth="1"/>
  </cols>
  <sheetData>
    <row r="3" spans="1:5" x14ac:dyDescent="0.3">
      <c r="A3" s="41"/>
      <c r="B3" s="41"/>
      <c r="C3" s="42" t="s">
        <v>37</v>
      </c>
      <c r="D3" s="41"/>
      <c r="E3" s="41"/>
    </row>
    <row r="4" spans="1:5" x14ac:dyDescent="0.3">
      <c r="A4" s="42" t="s">
        <v>36</v>
      </c>
      <c r="B4" s="42" t="s">
        <v>102</v>
      </c>
      <c r="C4" s="43">
        <v>4</v>
      </c>
      <c r="D4" s="43">
        <v>6</v>
      </c>
      <c r="E4" s="43">
        <v>8</v>
      </c>
    </row>
    <row r="5" spans="1:5" x14ac:dyDescent="0.3">
      <c r="A5" s="45" t="s">
        <v>46</v>
      </c>
      <c r="B5" s="43" t="s">
        <v>97</v>
      </c>
      <c r="C5" s="46">
        <v>30</v>
      </c>
      <c r="D5" s="46" t="s">
        <v>101</v>
      </c>
      <c r="E5" s="46">
        <v>150</v>
      </c>
    </row>
    <row r="6" spans="1:5" x14ac:dyDescent="0.3">
      <c r="A6" s="44"/>
      <c r="B6" s="43" t="s">
        <v>99</v>
      </c>
      <c r="C6" s="46">
        <v>21</v>
      </c>
      <c r="D6" s="46" t="s">
        <v>101</v>
      </c>
      <c r="E6" s="46">
        <v>113</v>
      </c>
    </row>
    <row r="7" spans="1:5" x14ac:dyDescent="0.3">
      <c r="A7" s="45" t="s">
        <v>49</v>
      </c>
      <c r="B7" s="43" t="s">
        <v>97</v>
      </c>
      <c r="C7" s="46">
        <v>80</v>
      </c>
      <c r="D7" s="46">
        <v>85</v>
      </c>
      <c r="E7" s="46" t="s">
        <v>101</v>
      </c>
    </row>
    <row r="8" spans="1:5" x14ac:dyDescent="0.3">
      <c r="A8" s="44"/>
      <c r="B8" s="43" t="s">
        <v>99</v>
      </c>
      <c r="C8" s="46">
        <v>78</v>
      </c>
      <c r="D8" s="46">
        <v>75</v>
      </c>
      <c r="E8" s="46" t="s">
        <v>101</v>
      </c>
    </row>
    <row r="9" spans="1:5" x14ac:dyDescent="0.3">
      <c r="A9" s="45" t="s">
        <v>43</v>
      </c>
      <c r="B9" s="43" t="s">
        <v>97</v>
      </c>
      <c r="C9" s="46">
        <v>70</v>
      </c>
      <c r="D9" s="46">
        <v>100</v>
      </c>
      <c r="E9" s="46">
        <v>80</v>
      </c>
    </row>
    <row r="10" spans="1:5" x14ac:dyDescent="0.3">
      <c r="A10" s="44"/>
      <c r="B10" s="43" t="s">
        <v>99</v>
      </c>
      <c r="C10" s="46">
        <v>62</v>
      </c>
      <c r="D10" s="46">
        <v>78</v>
      </c>
      <c r="E10" s="46">
        <v>80</v>
      </c>
    </row>
    <row r="11" spans="1:5" x14ac:dyDescent="0.3">
      <c r="A11" s="45" t="s">
        <v>98</v>
      </c>
      <c r="B11" s="44"/>
      <c r="C11" s="46">
        <v>60</v>
      </c>
      <c r="D11" s="46">
        <v>90</v>
      </c>
      <c r="E11" s="46">
        <v>115</v>
      </c>
    </row>
    <row r="12" spans="1:5" x14ac:dyDescent="0.3">
      <c r="A12" s="45" t="s">
        <v>100</v>
      </c>
      <c r="B12" s="44"/>
      <c r="C12" s="46">
        <v>53.666666666666664</v>
      </c>
      <c r="D12" s="46">
        <v>76</v>
      </c>
      <c r="E12" s="46">
        <v>96.5</v>
      </c>
    </row>
  </sheetData>
  <mergeCells count="5">
    <mergeCell ref="A12:B12"/>
    <mergeCell ref="A5:A6"/>
    <mergeCell ref="A7:A8"/>
    <mergeCell ref="A9:A10"/>
    <mergeCell ref="A11:B1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A2" sqref="A2:G12"/>
    </sheetView>
  </sheetViews>
  <sheetFormatPr defaultRowHeight="16.5" x14ac:dyDescent="0.3"/>
  <cols>
    <col min="1" max="1" width="13" customWidth="1"/>
    <col min="2" max="2" width="15.125" customWidth="1"/>
    <col min="3" max="3" width="14" customWidth="1"/>
    <col min="4" max="4" width="14.25" customWidth="1"/>
    <col min="5" max="6" width="12.625" customWidth="1"/>
    <col min="7" max="7" width="12.25" customWidth="1"/>
  </cols>
  <sheetData>
    <row r="2" spans="1:7" x14ac:dyDescent="0.3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5" t="s">
        <v>40</v>
      </c>
    </row>
    <row r="3" spans="1:7" x14ac:dyDescent="0.3">
      <c r="A3" s="3" t="s">
        <v>41</v>
      </c>
      <c r="B3" s="4" t="s">
        <v>42</v>
      </c>
      <c r="C3" s="3" t="s">
        <v>43</v>
      </c>
      <c r="D3" s="4">
        <v>6</v>
      </c>
      <c r="E3" s="4">
        <v>100</v>
      </c>
      <c r="F3" s="6">
        <v>78</v>
      </c>
      <c r="G3" s="4">
        <v>90000</v>
      </c>
    </row>
    <row r="4" spans="1:7" x14ac:dyDescent="0.3">
      <c r="A4" s="3" t="s">
        <v>44</v>
      </c>
      <c r="B4" s="4" t="s">
        <v>45</v>
      </c>
      <c r="C4" s="3" t="s">
        <v>46</v>
      </c>
      <c r="D4" s="4">
        <v>8</v>
      </c>
      <c r="E4" s="4">
        <v>150</v>
      </c>
      <c r="F4" s="6">
        <v>113</v>
      </c>
      <c r="G4" s="4">
        <v>40000</v>
      </c>
    </row>
    <row r="5" spans="1:7" x14ac:dyDescent="0.3">
      <c r="A5" s="3" t="s">
        <v>47</v>
      </c>
      <c r="B5" s="4" t="s">
        <v>48</v>
      </c>
      <c r="C5" s="3" t="s">
        <v>49</v>
      </c>
      <c r="D5" s="4">
        <v>4</v>
      </c>
      <c r="E5" s="4">
        <v>80</v>
      </c>
      <c r="F5" s="6">
        <v>78</v>
      </c>
      <c r="G5" s="4">
        <v>70000</v>
      </c>
    </row>
    <row r="6" spans="1:7" x14ac:dyDescent="0.3">
      <c r="A6" s="3" t="s">
        <v>50</v>
      </c>
      <c r="B6" s="4" t="s">
        <v>51</v>
      </c>
      <c r="C6" s="3" t="s">
        <v>49</v>
      </c>
      <c r="D6" s="4">
        <v>6</v>
      </c>
      <c r="E6" s="4">
        <v>60</v>
      </c>
      <c r="F6" s="6">
        <v>55</v>
      </c>
      <c r="G6" s="4">
        <v>55000</v>
      </c>
    </row>
    <row r="7" spans="1:7" x14ac:dyDescent="0.3">
      <c r="A7" s="3" t="s">
        <v>52</v>
      </c>
      <c r="B7" s="4" t="s">
        <v>53</v>
      </c>
      <c r="C7" s="3" t="s">
        <v>43</v>
      </c>
      <c r="D7" s="4">
        <v>4</v>
      </c>
      <c r="E7" s="4">
        <v>70</v>
      </c>
      <c r="F7" s="6">
        <v>62</v>
      </c>
      <c r="G7" s="4">
        <v>95000</v>
      </c>
    </row>
    <row r="8" spans="1:7" x14ac:dyDescent="0.3">
      <c r="A8" s="3" t="s">
        <v>54</v>
      </c>
      <c r="B8" s="4" t="s">
        <v>55</v>
      </c>
      <c r="C8" s="3" t="s">
        <v>56</v>
      </c>
      <c r="D8" s="4">
        <v>8</v>
      </c>
      <c r="E8" s="4">
        <v>50</v>
      </c>
      <c r="F8" s="6">
        <v>50</v>
      </c>
      <c r="G8" s="4">
        <v>50000</v>
      </c>
    </row>
    <row r="9" spans="1:7" x14ac:dyDescent="0.3">
      <c r="A9" s="3" t="s">
        <v>57</v>
      </c>
      <c r="B9" s="4" t="s">
        <v>58</v>
      </c>
      <c r="C9" s="3" t="s">
        <v>46</v>
      </c>
      <c r="D9" s="4">
        <v>4</v>
      </c>
      <c r="E9" s="4">
        <v>30</v>
      </c>
      <c r="F9" s="6">
        <v>21</v>
      </c>
      <c r="G9" s="4">
        <v>80000</v>
      </c>
    </row>
    <row r="10" spans="1:7" x14ac:dyDescent="0.3">
      <c r="A10" s="3" t="s">
        <v>59</v>
      </c>
      <c r="B10" s="4" t="s">
        <v>60</v>
      </c>
      <c r="C10" s="3" t="s">
        <v>49</v>
      </c>
      <c r="D10" s="4">
        <v>6</v>
      </c>
      <c r="E10" s="4">
        <v>110</v>
      </c>
      <c r="F10" s="6">
        <v>95</v>
      </c>
      <c r="G10" s="4">
        <v>35000</v>
      </c>
    </row>
    <row r="11" spans="1:7" x14ac:dyDescent="0.3">
      <c r="A11" s="3" t="s">
        <v>61</v>
      </c>
      <c r="B11" s="4" t="s">
        <v>62</v>
      </c>
      <c r="C11" s="3" t="s">
        <v>56</v>
      </c>
      <c r="D11" s="4">
        <v>6</v>
      </c>
      <c r="E11" s="4">
        <v>90</v>
      </c>
      <c r="F11" s="6">
        <v>70</v>
      </c>
      <c r="G11" s="4">
        <v>30000</v>
      </c>
    </row>
    <row r="12" spans="1:7" x14ac:dyDescent="0.3">
      <c r="A12" s="3" t="s">
        <v>63</v>
      </c>
      <c r="B12" s="4" t="s">
        <v>64</v>
      </c>
      <c r="C12" s="3" t="s">
        <v>43</v>
      </c>
      <c r="D12" s="4">
        <v>8</v>
      </c>
      <c r="E12" s="4">
        <v>80</v>
      </c>
      <c r="F12" s="6">
        <v>80</v>
      </c>
      <c r="G12" s="4">
        <v>85000</v>
      </c>
    </row>
  </sheetData>
  <sortState ref="A16:G25">
    <sortCondition descending="1" ref="D16"/>
  </sortState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J21" sqref="J21"/>
    </sheetView>
  </sheetViews>
  <sheetFormatPr defaultRowHeight="16.5" x14ac:dyDescent="0.3"/>
  <cols>
    <col min="1" max="1" width="11.25" customWidth="1"/>
    <col min="2" max="2" width="11.875" bestFit="1" customWidth="1"/>
    <col min="3" max="3" width="15" bestFit="1" customWidth="1"/>
    <col min="4" max="4" width="12.75" bestFit="1" customWidth="1"/>
    <col min="5" max="5" width="13.125" bestFit="1" customWidth="1"/>
  </cols>
  <sheetData>
    <row r="2" spans="1:5" x14ac:dyDescent="0.3">
      <c r="A2" s="5" t="s">
        <v>34</v>
      </c>
      <c r="B2" s="5" t="s">
        <v>35</v>
      </c>
      <c r="C2" s="5" t="s">
        <v>37</v>
      </c>
      <c r="D2" s="5" t="s">
        <v>38</v>
      </c>
      <c r="E2" s="5" t="s">
        <v>39</v>
      </c>
    </row>
    <row r="3" spans="1:5" x14ac:dyDescent="0.3">
      <c r="A3" s="3" t="s">
        <v>41</v>
      </c>
      <c r="B3" s="4" t="s">
        <v>42</v>
      </c>
      <c r="C3" s="3">
        <v>6</v>
      </c>
      <c r="D3" s="4">
        <v>100</v>
      </c>
      <c r="E3" s="6">
        <v>78</v>
      </c>
    </row>
    <row r="4" spans="1:5" x14ac:dyDescent="0.3">
      <c r="A4" s="3" t="s">
        <v>50</v>
      </c>
      <c r="B4" s="4" t="s">
        <v>51</v>
      </c>
      <c r="C4" s="3">
        <v>6</v>
      </c>
      <c r="D4" s="4">
        <v>60</v>
      </c>
      <c r="E4" s="6">
        <v>55</v>
      </c>
    </row>
    <row r="5" spans="1:5" x14ac:dyDescent="0.3">
      <c r="A5" s="3" t="s">
        <v>59</v>
      </c>
      <c r="B5" s="4" t="s">
        <v>60</v>
      </c>
      <c r="C5" s="3">
        <v>6</v>
      </c>
      <c r="D5" s="4">
        <v>110</v>
      </c>
      <c r="E5" s="6">
        <v>95</v>
      </c>
    </row>
    <row r="6" spans="1:5" x14ac:dyDescent="0.3">
      <c r="A6" s="3" t="s">
        <v>61</v>
      </c>
      <c r="B6" s="4" t="s">
        <v>62</v>
      </c>
      <c r="C6" s="3">
        <v>6</v>
      </c>
      <c r="D6" s="4">
        <v>90</v>
      </c>
      <c r="E6" s="6">
        <v>70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시립 문화센터 운영현황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D형</dc:subject>
  <dc:creator>장한수</dc:creator>
  <cp:lastModifiedBy>HYUNWOO</cp:lastModifiedBy>
  <dcterms:created xsi:type="dcterms:W3CDTF">2014-12-10T01:47:46Z</dcterms:created>
  <dcterms:modified xsi:type="dcterms:W3CDTF">2017-05-19T07:01:24Z</dcterms:modified>
</cp:coreProperties>
</file>