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0" yWindow="900" windowWidth="22530" windowHeight="10590" tabRatio="697"/>
  </bookViews>
  <sheets>
    <sheet name="판매현황" sheetId="23" r:id="rId1"/>
    <sheet name="부분합" sheetId="18" r:id="rId2"/>
    <sheet name="필터" sheetId="19" r:id="rId3"/>
    <sheet name="시나리오 요약" sheetId="31" r:id="rId4"/>
    <sheet name="시나리오" sheetId="20" r:id="rId5"/>
    <sheet name="피벗테이블 정답" sheetId="29" r:id="rId6"/>
    <sheet name="피벗테이블" sheetId="21" r:id="rId7"/>
    <sheet name="차트" sheetId="22" r:id="rId8"/>
  </sheets>
  <definedNames>
    <definedName name="_xlnm._FilterDatabase" localSheetId="2" hidden="1">필터!$A$2:$G$12</definedName>
    <definedName name="_xlnm.Criteria" localSheetId="2">필터!$A$14:$A$15</definedName>
    <definedName name="_xlnm.Extract" localSheetId="2">필터!$A$18:$D$18</definedName>
  </definedNames>
  <calcPr calcId="145621"/>
  <pivotCaches>
    <pivotCache cacheId="5" r:id="rId9"/>
  </pivotCaches>
</workbook>
</file>

<file path=xl/calcChain.xml><?xml version="1.0" encoding="utf-8"?>
<calcChain xmlns="http://schemas.openxmlformats.org/spreadsheetml/2006/main">
  <c r="G4" i="20" l="1"/>
  <c r="G5" i="20"/>
  <c r="G6" i="20"/>
  <c r="G7" i="20"/>
  <c r="G8" i="20"/>
  <c r="G9" i="20"/>
  <c r="G10" i="20"/>
  <c r="G11" i="20"/>
  <c r="G12" i="20"/>
  <c r="E15" i="23"/>
  <c r="I4" i="23"/>
  <c r="I5" i="23"/>
  <c r="I6" i="23"/>
  <c r="I7" i="23"/>
  <c r="I8" i="23"/>
  <c r="I9" i="23"/>
  <c r="I10" i="23"/>
  <c r="I11" i="23"/>
  <c r="I12" i="23"/>
  <c r="H4" i="23"/>
  <c r="H5" i="23"/>
  <c r="H6" i="23"/>
  <c r="H7" i="23"/>
  <c r="H8" i="23"/>
  <c r="H9" i="23"/>
  <c r="H10" i="23"/>
  <c r="H11" i="23"/>
  <c r="H12" i="23"/>
  <c r="E14" i="23" l="1"/>
  <c r="E13" i="23"/>
  <c r="I3" i="23"/>
  <c r="H3" i="23"/>
  <c r="G3" i="20" l="1"/>
  <c r="A15" i="19"/>
  <c r="A17" i="18"/>
  <c r="A13" i="18"/>
  <c r="A7" i="18"/>
  <c r="A19" i="18" s="1"/>
  <c r="F18" i="18"/>
  <c r="E18" i="18"/>
  <c r="F14" i="18"/>
  <c r="E14" i="18"/>
  <c r="F8" i="18"/>
  <c r="F20" i="18" s="1"/>
  <c r="E8" i="18"/>
  <c r="E20" i="18" s="1"/>
</calcChain>
</file>

<file path=xl/sharedStrings.xml><?xml version="1.0" encoding="utf-8"?>
<sst xmlns="http://schemas.openxmlformats.org/spreadsheetml/2006/main" count="274" uniqueCount="64">
  <si>
    <t>평균</t>
  </si>
  <si>
    <t>순위</t>
  </si>
  <si>
    <t>비고</t>
  </si>
  <si>
    <t>조건</t>
    <phoneticPr fontId="1" type="noConversion"/>
  </si>
  <si>
    <t>3분기</t>
  </si>
  <si>
    <t>4분기</t>
  </si>
  <si>
    <t>'평균'의 최대값-최소값 차이</t>
    <phoneticPr fontId="1" type="noConversion"/>
  </si>
  <si>
    <t>지점명</t>
  </si>
  <si>
    <t>분류</t>
  </si>
  <si>
    <t>2분기</t>
  </si>
  <si>
    <t>주력메뉴</t>
  </si>
  <si>
    <t>서울역</t>
  </si>
  <si>
    <t>해물파스타</t>
  </si>
  <si>
    <t>직영점</t>
  </si>
  <si>
    <t>홍대</t>
  </si>
  <si>
    <t>샐러드바</t>
  </si>
  <si>
    <t>프랜차이즈</t>
  </si>
  <si>
    <t>명동</t>
  </si>
  <si>
    <t>자율체인점</t>
  </si>
  <si>
    <t>광화문</t>
  </si>
  <si>
    <t>분당</t>
  </si>
  <si>
    <t>용인</t>
  </si>
  <si>
    <t>애플앤스테이크</t>
  </si>
  <si>
    <t>성남</t>
  </si>
  <si>
    <t>광주</t>
  </si>
  <si>
    <t>여수</t>
  </si>
  <si>
    <t>부산</t>
  </si>
  <si>
    <t>'분류'가 "직영점"인 '3분기'의 합계</t>
    <phoneticPr fontId="1" type="noConversion"/>
  </si>
  <si>
    <t>프랜차이즈 평균</t>
  </si>
  <si>
    <t>직영점 평균</t>
  </si>
  <si>
    <t>자율체인점 평균</t>
  </si>
  <si>
    <t>전체 평균</t>
  </si>
  <si>
    <t>프랜차이즈 개수</t>
  </si>
  <si>
    <t>직영점 개수</t>
  </si>
  <si>
    <t>자율체인점 개수</t>
  </si>
  <si>
    <t>전체 개수</t>
  </si>
  <si>
    <t>2분기</t>
    <phoneticPr fontId="1" type="noConversion"/>
  </si>
  <si>
    <t>3분기</t>
    <phoneticPr fontId="1" type="noConversion"/>
  </si>
  <si>
    <t>$E$3</t>
  </si>
  <si>
    <t>$E$6</t>
  </si>
  <si>
    <t>$E$7</t>
  </si>
  <si>
    <t>$E$10</t>
  </si>
  <si>
    <t>$G$3</t>
  </si>
  <si>
    <t>$G$6</t>
  </si>
  <si>
    <t>$G$7</t>
  </si>
  <si>
    <t>$G$10</t>
  </si>
  <si>
    <t>시나리오 요약</t>
  </si>
  <si>
    <t>변경 셀:</t>
  </si>
  <si>
    <t>현재 값:</t>
  </si>
  <si>
    <t>결과 셀:</t>
  </si>
  <si>
    <t>참고: 현재 값 열은 시나리오 요약 보고서가 작성될 때의</t>
  </si>
  <si>
    <t>변경 셀 값을 나타냅니다. 각 시나리오의 변경 셀들은</t>
  </si>
  <si>
    <t>회색으로 표시됩니다.</t>
  </si>
  <si>
    <t>해물파스타</t>
    <phoneticPr fontId="1" type="noConversion"/>
  </si>
  <si>
    <t>값</t>
  </si>
  <si>
    <t>평균 : 3분기</t>
  </si>
  <si>
    <t>전체 평균 : 3분기</t>
  </si>
  <si>
    <t>평균 : 4분기</t>
  </si>
  <si>
    <t>전체 평균 : 4분기</t>
  </si>
  <si>
    <t>***</t>
  </si>
  <si>
    <t>'2분기' 중 세 번째로 작은 값</t>
    <phoneticPr fontId="1" type="noConversion"/>
  </si>
  <si>
    <t>3분기 543 증가</t>
  </si>
  <si>
    <t>만든 사람 Windows User 날짜 2018-04-07</t>
  </si>
  <si>
    <t>3분기 426 감소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</si>
</sst>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#&quot;위&quot;"/>
    <numFmt numFmtId="178" formatCode="#,##0_ "/>
    <numFmt numFmtId="179" formatCode="@&quot;점&quot;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돋움"/>
      <family val="3"/>
      <charset val="129"/>
    </font>
    <font>
      <sz val="11"/>
      <color indexed="9"/>
      <name val="맑은 고딕"/>
      <family val="2"/>
      <charset val="129"/>
      <scheme val="minor"/>
    </font>
    <font>
      <sz val="11"/>
      <color indexed="9"/>
      <name val="맑은 고딕"/>
      <family val="3"/>
      <charset val="129"/>
      <scheme val="minor"/>
    </font>
    <font>
      <sz val="11"/>
      <color indexed="8"/>
      <name val="맑은 고딕"/>
      <family val="2"/>
      <charset val="129"/>
      <scheme val="minor"/>
    </font>
    <font>
      <sz val="11"/>
      <color indexed="18"/>
      <name val="맑은 고딕"/>
      <family val="2"/>
      <charset val="129"/>
      <scheme val="minor"/>
    </font>
    <font>
      <sz val="11"/>
      <color indexed="1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6" fontId="2" fillId="0" borderId="2" xfId="1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8" fontId="2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2" fillId="0" borderId="0" xfId="1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8" fontId="0" fillId="0" borderId="0" xfId="0" applyNumberFormat="1" applyFill="1" applyBorder="1" applyAlignment="1">
      <alignment vertical="center"/>
    </xf>
    <xf numFmtId="178" fontId="0" fillId="0" borderId="4" xfId="0" applyNumberForma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0" fillId="0" borderId="6" xfId="0" applyFill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right" vertical="center"/>
    </xf>
    <xf numFmtId="176" fontId="0" fillId="5" borderId="0" xfId="0" applyNumberFormat="1" applyFill="1" applyBorder="1" applyAlignment="1">
      <alignment vertical="center"/>
    </xf>
    <xf numFmtId="0" fontId="10" fillId="0" borderId="0" xfId="0" applyFont="1" applyFill="1" applyBorder="1" applyAlignment="1">
      <alignment vertical="top" wrapText="1"/>
    </xf>
    <xf numFmtId="178" fontId="0" fillId="0" borderId="0" xfId="0" applyNumberFormat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center" vertical="center" wrapText="1"/>
    </xf>
    <xf numFmtId="17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1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백분율" xfId="1" builtinId="5"/>
    <cellStyle name="표준" xfId="0" builtinId="0"/>
  </cellStyles>
  <dxfs count="18">
    <dxf>
      <font>
        <b val="0"/>
        <i/>
        <color rgb="FFFF0000"/>
      </font>
    </dxf>
    <dxf>
      <font>
        <b val="0"/>
        <i/>
        <color rgb="FFFF0000"/>
      </font>
    </dxf>
    <dxf>
      <numFmt numFmtId="178" formatCode="#,##0_ "/>
    </dxf>
    <dxf>
      <numFmt numFmtId="178" formatCode="#,##0_ "/>
    </dxf>
    <dxf>
      <numFmt numFmtId="178" formatCode="#,##0_ "/>
    </dxf>
    <dxf>
      <numFmt numFmtId="178" formatCode="#,##0_ "/>
    </dxf>
    <dxf>
      <numFmt numFmtId="178" formatCode="#,##0_ "/>
    </dxf>
    <dxf>
      <numFmt numFmtId="178" formatCode="#,##0_ 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1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800" b="0" i="1">
                <a:latin typeface="궁서체" panose="02030609000101010101" pitchFamily="17" charset="-127"/>
                <a:ea typeface="궁서체" panose="02030609000101010101" pitchFamily="17" charset="-127"/>
              </a:defRPr>
            </a:pPr>
            <a:r>
              <a:rPr lang="ko-KR" sz="1800" b="0" i="1">
                <a:latin typeface="궁서체" panose="02030609000101010101" pitchFamily="17" charset="-127"/>
                <a:ea typeface="궁서체" panose="02030609000101010101" pitchFamily="17" charset="-127"/>
              </a:rPr>
              <a:t>지점별 주력메뉴 판매현황</a:t>
            </a:r>
          </a:p>
        </c:rich>
      </c:tx>
      <c:layout/>
      <c:overlay val="0"/>
      <c:spPr>
        <a:blipFill>
          <a:blip xmlns:r="http://schemas.openxmlformats.org/officeDocument/2006/relationships" r:embed="rId1"/>
          <a:tile tx="0" ty="0" sx="100000" sy="100000" flip="none" algn="tl"/>
        </a:blipFill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차트!$D$2</c:f>
              <c:strCache>
                <c:ptCount val="1"/>
                <c:pt idx="0">
                  <c:v>2분기</c:v>
                </c:pt>
              </c:strCache>
            </c:strRef>
          </c:tx>
          <c:invertIfNegative val="0"/>
          <c:cat>
            <c:strRef>
              <c:f>차트!$A$3:$A$8</c:f>
              <c:strCache>
                <c:ptCount val="6"/>
                <c:pt idx="0">
                  <c:v>홍대</c:v>
                </c:pt>
                <c:pt idx="1">
                  <c:v>명동</c:v>
                </c:pt>
                <c:pt idx="2">
                  <c:v>용인</c:v>
                </c:pt>
                <c:pt idx="3">
                  <c:v>성남</c:v>
                </c:pt>
                <c:pt idx="4">
                  <c:v>여수</c:v>
                </c:pt>
                <c:pt idx="5">
                  <c:v>부산</c:v>
                </c:pt>
              </c:strCache>
            </c:strRef>
          </c:cat>
          <c:val>
            <c:numRef>
              <c:f>차트!$D$3:$D$8</c:f>
              <c:numCache>
                <c:formatCode>#,##0_);[Red]\(#,##0\)</c:formatCode>
                <c:ptCount val="6"/>
                <c:pt idx="0">
                  <c:v>976</c:v>
                </c:pt>
                <c:pt idx="1">
                  <c:v>1263</c:v>
                </c:pt>
                <c:pt idx="2">
                  <c:v>3186</c:v>
                </c:pt>
                <c:pt idx="3">
                  <c:v>1835</c:v>
                </c:pt>
                <c:pt idx="4">
                  <c:v>1429</c:v>
                </c:pt>
                <c:pt idx="5">
                  <c:v>2087</c:v>
                </c:pt>
              </c:numCache>
            </c:numRef>
          </c:val>
        </c:ser>
        <c:ser>
          <c:idx val="1"/>
          <c:order val="1"/>
          <c:tx>
            <c:strRef>
              <c:f>차트!$E$2</c:f>
              <c:strCache>
                <c:ptCount val="1"/>
                <c:pt idx="0">
                  <c:v>3분기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차트!$A$3:$A$8</c:f>
              <c:strCache>
                <c:ptCount val="6"/>
                <c:pt idx="0">
                  <c:v>홍대</c:v>
                </c:pt>
                <c:pt idx="1">
                  <c:v>명동</c:v>
                </c:pt>
                <c:pt idx="2">
                  <c:v>용인</c:v>
                </c:pt>
                <c:pt idx="3">
                  <c:v>성남</c:v>
                </c:pt>
                <c:pt idx="4">
                  <c:v>여수</c:v>
                </c:pt>
                <c:pt idx="5">
                  <c:v>부산</c:v>
                </c:pt>
              </c:strCache>
            </c:strRef>
          </c:cat>
          <c:val>
            <c:numRef>
              <c:f>차트!$E$3:$E$8</c:f>
              <c:numCache>
                <c:formatCode>#,##0_);[Red]\(#,##0\)</c:formatCode>
                <c:ptCount val="6"/>
                <c:pt idx="0">
                  <c:v>3180</c:v>
                </c:pt>
                <c:pt idx="1">
                  <c:v>1177</c:v>
                </c:pt>
                <c:pt idx="2">
                  <c:v>1885</c:v>
                </c:pt>
                <c:pt idx="3">
                  <c:v>2889</c:v>
                </c:pt>
                <c:pt idx="4">
                  <c:v>2200</c:v>
                </c:pt>
                <c:pt idx="5">
                  <c:v>2732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442944"/>
        <c:axId val="171444864"/>
      </c:barChart>
      <c:catAx>
        <c:axId val="1714429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71444864"/>
        <c:crosses val="autoZero"/>
        <c:auto val="1"/>
        <c:lblAlgn val="ctr"/>
        <c:lblOffset val="100"/>
        <c:noMultiLvlLbl val="0"/>
      </c:catAx>
      <c:valAx>
        <c:axId val="171444864"/>
        <c:scaling>
          <c:orientation val="minMax"/>
        </c:scaling>
        <c:delete val="0"/>
        <c:axPos val="b"/>
        <c:majorGridlines/>
        <c:numFmt formatCode="#,##0_);[Red]\(#,##0\)" sourceLinked="1"/>
        <c:majorTickMark val="out"/>
        <c:minorTickMark val="none"/>
        <c:tickLblPos val="nextTo"/>
        <c:crossAx val="171442944"/>
        <c:crosses val="autoZero"/>
        <c:crossBetween val="between"/>
      </c:valAx>
      <c:spPr>
        <a:gradFill flip="none" rotWithShape="1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1"/>
          <a:tileRect/>
        </a:gradFill>
      </c:spPr>
    </c:plotArea>
    <c:legend>
      <c:legendPos val="b"/>
      <c:layout/>
      <c:overlay val="0"/>
    </c:legend>
    <c:plotVisOnly val="1"/>
    <c:dispBlanksAs val="gap"/>
    <c:showDLblsOverMax val="0"/>
  </c:chart>
  <c:spPr>
    <a:ln w="25400" cmpd="sng">
      <a:solidFill>
        <a:schemeClr val="accent2"/>
      </a:solidFill>
      <a:prstDash val="sysDot"/>
    </a:ln>
  </c:spPr>
  <c:txPr>
    <a:bodyPr/>
    <a:lstStyle/>
    <a:p>
      <a:pPr>
        <a:defRPr sz="900">
          <a:latin typeface="돋움체" panose="020B0609000101010101" pitchFamily="49" charset="-127"/>
          <a:ea typeface="돋움체" panose="020B0609000101010101" pitchFamily="49" charset="-127"/>
        </a:defRPr>
      </a:pPr>
      <a:endParaRPr lang="ko-K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30480</xdr:rowOff>
    </xdr:from>
    <xdr:to>
      <xdr:col>7</xdr:col>
      <xdr:colOff>768960</xdr:colOff>
      <xdr:row>0</xdr:row>
      <xdr:rowOff>966480</xdr:rowOff>
    </xdr:to>
    <xdr:sp macro="" textlink="">
      <xdr:nvSpPr>
        <xdr:cNvPr id="2" name="육각형 1"/>
        <xdr:cNvSpPr/>
      </xdr:nvSpPr>
      <xdr:spPr>
        <a:xfrm>
          <a:off x="923925" y="30480"/>
          <a:ext cx="6855435" cy="936000"/>
        </a:xfrm>
        <a:prstGeom prst="hexagon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ko-KR" altLang="en-US" sz="2400" i="1" u="none">
              <a:solidFill>
                <a:schemeClr val="bg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지점별 주력메뉴 판매현황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10</xdr:row>
      <xdr:rowOff>19049</xdr:rowOff>
    </xdr:from>
    <xdr:to>
      <xdr:col>7</xdr:col>
      <xdr:colOff>657225</xdr:colOff>
      <xdr:row>27</xdr:row>
      <xdr:rowOff>161924</xdr:rowOff>
    </xdr:to>
    <xdr:graphicFrame macro="">
      <xdr:nvGraphicFramePr>
        <xdr:cNvPr id="4" name="차트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오피스위즈,이혜정" refreshedDate="43115.640655555559" createdVersion="4" refreshedVersion="4" minRefreshableVersion="3" recordCount="10">
  <cacheSource type="worksheet">
    <worksheetSource ref="A2:G12" sheet="피벗테이블"/>
  </cacheSource>
  <cacheFields count="7">
    <cacheField name="지점명" numFmtId="0">
      <sharedItems count="10">
        <s v="서울역"/>
        <s v="홍대"/>
        <s v="명동"/>
        <s v="광화문"/>
        <s v="분당"/>
        <s v="용인"/>
        <s v="성남"/>
        <s v="광주"/>
        <s v="여수"/>
        <s v="부산"/>
      </sharedItems>
    </cacheField>
    <cacheField name="주력메뉴" numFmtId="0">
      <sharedItems count="3">
        <s v="해물파스타"/>
        <s v="샐러드바"/>
        <s v="애플앤스테이크"/>
      </sharedItems>
    </cacheField>
    <cacheField name="분류" numFmtId="0">
      <sharedItems count="3">
        <s v="직영점"/>
        <s v="프랜차이즈"/>
        <s v="자율체인점"/>
      </sharedItems>
    </cacheField>
    <cacheField name="2분기" numFmtId="176">
      <sharedItems containsSemiMixedTypes="0" containsString="0" containsNumber="1" containsInteger="1" minValue="885" maxValue="3186"/>
    </cacheField>
    <cacheField name="3분기" numFmtId="176">
      <sharedItems containsSemiMixedTypes="0" containsString="0" containsNumber="1" containsInteger="1" minValue="1177" maxValue="3180"/>
    </cacheField>
    <cacheField name="4분기" numFmtId="176">
      <sharedItems containsSemiMixedTypes="0" containsString="0" containsNumber="1" containsInteger="1" minValue="1292" maxValue="2542"/>
    </cacheField>
    <cacheField name="평균" numFmtId="178">
      <sharedItems containsSemiMixedTypes="0" containsString="0" containsNumber="1" minValue="1617.6666666666667" maxValue="2349.33333333333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x v="0"/>
    <x v="0"/>
    <x v="0"/>
    <n v="885"/>
    <n v="1724"/>
    <n v="2542"/>
    <n v="1717"/>
  </r>
  <r>
    <x v="1"/>
    <x v="1"/>
    <x v="1"/>
    <n v="976"/>
    <n v="3180"/>
    <n v="1995"/>
    <n v="2050.3333333333335"/>
  </r>
  <r>
    <x v="2"/>
    <x v="0"/>
    <x v="2"/>
    <n v="1263"/>
    <n v="1177"/>
    <n v="2413"/>
    <n v="1617.6666666666667"/>
  </r>
  <r>
    <x v="3"/>
    <x v="1"/>
    <x v="0"/>
    <n v="1847"/>
    <n v="2438"/>
    <n v="1822"/>
    <n v="2035.6666666666667"/>
  </r>
  <r>
    <x v="4"/>
    <x v="1"/>
    <x v="0"/>
    <n v="2131"/>
    <n v="3178"/>
    <n v="1575"/>
    <n v="2294.6666666666665"/>
  </r>
  <r>
    <x v="5"/>
    <x v="2"/>
    <x v="1"/>
    <n v="3186"/>
    <n v="1885"/>
    <n v="1977"/>
    <n v="2349.3333333333335"/>
  </r>
  <r>
    <x v="6"/>
    <x v="2"/>
    <x v="1"/>
    <n v="1835"/>
    <n v="2889"/>
    <n v="2088"/>
    <n v="2270.6666666666665"/>
  </r>
  <r>
    <x v="7"/>
    <x v="1"/>
    <x v="0"/>
    <n v="2053"/>
    <n v="2229"/>
    <n v="1292"/>
    <n v="1858"/>
  </r>
  <r>
    <x v="8"/>
    <x v="1"/>
    <x v="1"/>
    <n v="1429"/>
    <n v="2200"/>
    <n v="2161"/>
    <n v="1930"/>
  </r>
  <r>
    <x v="9"/>
    <x v="0"/>
    <x v="2"/>
    <n v="2087"/>
    <n v="2732"/>
    <n v="1451"/>
    <n v="209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2" cacheId="5" dataOnRows="1" applyNumberFormats="0" applyBorderFormats="0" applyFontFormats="0" applyPatternFormats="0" applyAlignmentFormats="0" applyWidthHeightFormats="1" dataCaption="값" missingCaption="***" updatedVersion="4" minRefreshableVersion="3" useAutoFormatting="1" colGrandTotals="0" itemPrintTitles="1" mergeItem="1" createdVersion="4" indent="0" compact="0" compactData="0" multipleFieldFilters="0">
  <location ref="A3:D12" firstHeaderRow="1" firstDataRow="2" firstDataCol="2"/>
  <pivotFields count="7">
    <pivotField compact="0" outline="0" showAll="0">
      <items count="11">
        <item x="7"/>
        <item x="3"/>
        <item x="2"/>
        <item x="9"/>
        <item x="4"/>
        <item x="0"/>
        <item x="6"/>
        <item x="8"/>
        <item x="5"/>
        <item x="1"/>
        <item t="default"/>
      </items>
    </pivotField>
    <pivotField axis="axisRow" compact="0" outline="0" showAll="0">
      <items count="4">
        <item x="1"/>
        <item x="2"/>
        <item x="0"/>
        <item t="default"/>
      </items>
    </pivotField>
    <pivotField axis="axisCol" compact="0" outline="0" showAll="0">
      <items count="4">
        <item h="1" x="2"/>
        <item x="0"/>
        <item x="1"/>
        <item t="default"/>
      </items>
    </pivotField>
    <pivotField compact="0" numFmtId="176" outline="0" showAll="0"/>
    <pivotField dataField="1" compact="0" numFmtId="176" outline="0" showAll="0"/>
    <pivotField dataField="1" compact="0" numFmtId="176" outline="0" showAll="0"/>
    <pivotField compact="0" numFmtId="178" outline="0" showAll="0"/>
  </pivotFields>
  <rowFields count="2">
    <field x="1"/>
    <field x="-2"/>
  </rowFields>
  <rowItems count="8">
    <i>
      <x/>
      <x/>
    </i>
    <i r="1" i="1">
      <x v="1"/>
    </i>
    <i>
      <x v="1"/>
      <x/>
    </i>
    <i r="1" i="1">
      <x v="1"/>
    </i>
    <i>
      <x v="2"/>
      <x/>
    </i>
    <i r="1" i="1">
      <x v="1"/>
    </i>
    <i t="grand">
      <x/>
    </i>
    <i t="grand" i="1">
      <x/>
    </i>
  </rowItems>
  <colFields count="1">
    <field x="2"/>
  </colFields>
  <colItems count="2">
    <i>
      <x v="1"/>
    </i>
    <i>
      <x v="2"/>
    </i>
  </colItems>
  <dataFields count="2">
    <dataField name="평균 : 3분기" fld="4" subtotal="average" baseField="1" baseItem="0"/>
    <dataField name="평균 : 4분기" fld="5" subtotal="average" baseField="1" baseItem="0"/>
  </dataFields>
  <formats count="12">
    <format dxfId="13">
      <pivotArea collapsedLevelsAreSubtotals="1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12">
      <pivotArea collapsedLevelsAreSubtotals="1" fieldPosition="0">
        <references count="1">
          <reference field="1" count="1">
            <x v="1"/>
          </reference>
        </references>
      </pivotArea>
    </format>
    <format dxfId="11">
      <pivotArea collapsedLevelsAreSubtotals="1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10">
      <pivotArea collapsedLevelsAreSubtotals="1" fieldPosition="0">
        <references count="1">
          <reference field="1" count="1">
            <x v="2"/>
          </reference>
        </references>
      </pivotArea>
    </format>
    <format dxfId="9">
      <pivotArea collapsedLevelsAreSubtotals="1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  <format dxfId="8">
      <pivotArea field="1" grandRow="1" outline="0" collapsedLevelsAreSubtotals="1" axis="axisRow" fieldPosition="0">
        <references count="1">
          <reference field="4294967294" count="2" selected="0">
            <x v="0"/>
            <x v="1"/>
          </reference>
        </references>
      </pivotArea>
    </format>
    <format dxfId="7">
      <pivotArea collapsedLevelsAreSubtotals="1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6">
      <pivotArea collapsedLevelsAreSubtotals="1" fieldPosition="0">
        <references count="1">
          <reference field="1" count="1">
            <x v="1"/>
          </reference>
        </references>
      </pivotArea>
    </format>
    <format dxfId="5">
      <pivotArea collapsedLevelsAreSubtotals="1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4">
      <pivotArea collapsedLevelsAreSubtotals="1" fieldPosition="0">
        <references count="1">
          <reference field="1" count="1">
            <x v="2"/>
          </reference>
        </references>
      </pivotArea>
    </format>
    <format dxfId="3">
      <pivotArea collapsedLevelsAreSubtotals="1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  <format dxfId="2">
      <pivotArea field="1" grandRow="1" outline="0" collapsedLevelsAreSubtotals="1" axis="axisRow" fieldPosition="0">
        <references count="1">
          <reference field="4294967294" count="2" selected="0">
            <x v="0"/>
            <x v="1"/>
          </reference>
        </references>
      </pivotArea>
    </format>
  </formats>
  <pivotTableStyleInfo name="PivotStyleMedium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J16" sqref="J16"/>
    </sheetView>
  </sheetViews>
  <sheetFormatPr defaultColWidth="9" defaultRowHeight="15" customHeight="1" x14ac:dyDescent="0.3"/>
  <cols>
    <col min="1" max="1" width="11.625" style="3" customWidth="1"/>
    <col min="2" max="2" width="18.625" style="3" customWidth="1"/>
    <col min="3" max="3" width="16.25" style="3" customWidth="1"/>
    <col min="4" max="6" width="11.125" style="3" customWidth="1"/>
    <col min="7" max="7" width="12.125" style="3" customWidth="1"/>
    <col min="8" max="8" width="10.625" style="3" customWidth="1"/>
    <col min="9" max="9" width="12.75" style="3" customWidth="1"/>
    <col min="10" max="16384" width="9" style="3"/>
  </cols>
  <sheetData>
    <row r="1" spans="1:9" ht="79.900000000000006" customHeight="1" x14ac:dyDescent="0.3">
      <c r="A1" s="5"/>
      <c r="B1" s="5"/>
      <c r="C1" s="5"/>
      <c r="D1" s="5"/>
      <c r="E1" s="5"/>
      <c r="F1" s="5"/>
      <c r="G1" s="5"/>
      <c r="H1" s="5"/>
      <c r="I1" s="5"/>
    </row>
    <row r="2" spans="1:9" ht="18" customHeight="1" x14ac:dyDescent="0.3">
      <c r="A2" s="9" t="s">
        <v>7</v>
      </c>
      <c r="B2" s="9" t="s">
        <v>10</v>
      </c>
      <c r="C2" s="9" t="s">
        <v>8</v>
      </c>
      <c r="D2" s="9" t="s">
        <v>9</v>
      </c>
      <c r="E2" s="9" t="s">
        <v>4</v>
      </c>
      <c r="F2" s="9" t="s">
        <v>5</v>
      </c>
      <c r="G2" s="9" t="s">
        <v>0</v>
      </c>
      <c r="H2" s="9" t="s">
        <v>1</v>
      </c>
      <c r="I2" s="9" t="s">
        <v>2</v>
      </c>
    </row>
    <row r="3" spans="1:9" ht="18" customHeight="1" x14ac:dyDescent="0.3">
      <c r="A3" s="40" t="s">
        <v>11</v>
      </c>
      <c r="B3" s="41" t="s">
        <v>12</v>
      </c>
      <c r="C3" s="41" t="s">
        <v>13</v>
      </c>
      <c r="D3" s="42">
        <v>885</v>
      </c>
      <c r="E3" s="43">
        <v>1724</v>
      </c>
      <c r="F3" s="43">
        <v>2542</v>
      </c>
      <c r="G3" s="43">
        <v>1717</v>
      </c>
      <c r="H3" s="44">
        <f>RANK(G3,$G$3:$G$12)</f>
        <v>9</v>
      </c>
      <c r="I3" s="41" t="str">
        <f>IF(F3&gt;=2000,"우수매장","")</f>
        <v>우수매장</v>
      </c>
    </row>
    <row r="4" spans="1:9" ht="18" customHeight="1" x14ac:dyDescent="0.3">
      <c r="A4" s="40" t="s">
        <v>14</v>
      </c>
      <c r="B4" s="41" t="s">
        <v>15</v>
      </c>
      <c r="C4" s="41" t="s">
        <v>16</v>
      </c>
      <c r="D4" s="42">
        <v>976</v>
      </c>
      <c r="E4" s="43">
        <v>3180</v>
      </c>
      <c r="F4" s="43">
        <v>1995</v>
      </c>
      <c r="G4" s="43">
        <v>2050.3333333333335</v>
      </c>
      <c r="H4" s="44">
        <f t="shared" ref="H4:H12" si="0">RANK(G4,$G$3:$G$12)</f>
        <v>5</v>
      </c>
      <c r="I4" s="41" t="str">
        <f t="shared" ref="I4:I12" si="1">IF(F4&gt;=2000,"우수매장","")</f>
        <v/>
      </c>
    </row>
    <row r="5" spans="1:9" ht="18" customHeight="1" x14ac:dyDescent="0.3">
      <c r="A5" s="40" t="s">
        <v>17</v>
      </c>
      <c r="B5" s="41" t="s">
        <v>12</v>
      </c>
      <c r="C5" s="41" t="s">
        <v>18</v>
      </c>
      <c r="D5" s="42">
        <v>1263</v>
      </c>
      <c r="E5" s="43">
        <v>1177</v>
      </c>
      <c r="F5" s="43">
        <v>2413</v>
      </c>
      <c r="G5" s="43">
        <v>1617.6666666666667</v>
      </c>
      <c r="H5" s="44">
        <f t="shared" si="0"/>
        <v>10</v>
      </c>
      <c r="I5" s="41" t="str">
        <f t="shared" si="1"/>
        <v>우수매장</v>
      </c>
    </row>
    <row r="6" spans="1:9" ht="18" customHeight="1" x14ac:dyDescent="0.3">
      <c r="A6" s="40" t="s">
        <v>19</v>
      </c>
      <c r="B6" s="41" t="s">
        <v>15</v>
      </c>
      <c r="C6" s="41" t="s">
        <v>13</v>
      </c>
      <c r="D6" s="42">
        <v>1847</v>
      </c>
      <c r="E6" s="43">
        <v>2438</v>
      </c>
      <c r="F6" s="43">
        <v>1822</v>
      </c>
      <c r="G6" s="43">
        <v>2035.6666666666667</v>
      </c>
      <c r="H6" s="44">
        <f t="shared" si="0"/>
        <v>6</v>
      </c>
      <c r="I6" s="41" t="str">
        <f t="shared" si="1"/>
        <v/>
      </c>
    </row>
    <row r="7" spans="1:9" ht="18" customHeight="1" x14ac:dyDescent="0.3">
      <c r="A7" s="40" t="s">
        <v>20</v>
      </c>
      <c r="B7" s="41" t="s">
        <v>15</v>
      </c>
      <c r="C7" s="41" t="s">
        <v>13</v>
      </c>
      <c r="D7" s="42">
        <v>2131</v>
      </c>
      <c r="E7" s="43">
        <v>3178</v>
      </c>
      <c r="F7" s="43">
        <v>1575</v>
      </c>
      <c r="G7" s="43">
        <v>2294.6666666666665</v>
      </c>
      <c r="H7" s="44">
        <f t="shared" si="0"/>
        <v>2</v>
      </c>
      <c r="I7" s="41" t="str">
        <f t="shared" si="1"/>
        <v/>
      </c>
    </row>
    <row r="8" spans="1:9" ht="18" customHeight="1" x14ac:dyDescent="0.3">
      <c r="A8" s="40" t="s">
        <v>21</v>
      </c>
      <c r="B8" s="41" t="s">
        <v>22</v>
      </c>
      <c r="C8" s="41" t="s">
        <v>16</v>
      </c>
      <c r="D8" s="42">
        <v>3186</v>
      </c>
      <c r="E8" s="43">
        <v>1885</v>
      </c>
      <c r="F8" s="43">
        <v>1977</v>
      </c>
      <c r="G8" s="43">
        <v>2349.3333333333335</v>
      </c>
      <c r="H8" s="44">
        <f t="shared" si="0"/>
        <v>1</v>
      </c>
      <c r="I8" s="41" t="str">
        <f t="shared" si="1"/>
        <v/>
      </c>
    </row>
    <row r="9" spans="1:9" ht="18" customHeight="1" x14ac:dyDescent="0.3">
      <c r="A9" s="40" t="s">
        <v>23</v>
      </c>
      <c r="B9" s="41" t="s">
        <v>22</v>
      </c>
      <c r="C9" s="41" t="s">
        <v>16</v>
      </c>
      <c r="D9" s="42">
        <v>1835</v>
      </c>
      <c r="E9" s="43">
        <v>2889</v>
      </c>
      <c r="F9" s="43">
        <v>2088</v>
      </c>
      <c r="G9" s="43">
        <v>2270.6666666666665</v>
      </c>
      <c r="H9" s="44">
        <f t="shared" si="0"/>
        <v>3</v>
      </c>
      <c r="I9" s="41" t="str">
        <f t="shared" si="1"/>
        <v>우수매장</v>
      </c>
    </row>
    <row r="10" spans="1:9" ht="18" customHeight="1" x14ac:dyDescent="0.3">
      <c r="A10" s="40" t="s">
        <v>24</v>
      </c>
      <c r="B10" s="41" t="s">
        <v>15</v>
      </c>
      <c r="C10" s="41" t="s">
        <v>13</v>
      </c>
      <c r="D10" s="42">
        <v>2053</v>
      </c>
      <c r="E10" s="43">
        <v>2229</v>
      </c>
      <c r="F10" s="43">
        <v>1292</v>
      </c>
      <c r="G10" s="43">
        <v>1858</v>
      </c>
      <c r="H10" s="44">
        <f t="shared" si="0"/>
        <v>8</v>
      </c>
      <c r="I10" s="41" t="str">
        <f t="shared" si="1"/>
        <v/>
      </c>
    </row>
    <row r="11" spans="1:9" ht="18" customHeight="1" x14ac:dyDescent="0.3">
      <c r="A11" s="40" t="s">
        <v>25</v>
      </c>
      <c r="B11" s="41" t="s">
        <v>15</v>
      </c>
      <c r="C11" s="41" t="s">
        <v>16</v>
      </c>
      <c r="D11" s="42">
        <v>1429</v>
      </c>
      <c r="E11" s="43">
        <v>2200</v>
      </c>
      <c r="F11" s="43">
        <v>2161</v>
      </c>
      <c r="G11" s="43">
        <v>1930</v>
      </c>
      <c r="H11" s="44">
        <f t="shared" si="0"/>
        <v>7</v>
      </c>
      <c r="I11" s="41" t="str">
        <f t="shared" si="1"/>
        <v>우수매장</v>
      </c>
    </row>
    <row r="12" spans="1:9" ht="18" customHeight="1" x14ac:dyDescent="0.3">
      <c r="A12" s="40" t="s">
        <v>26</v>
      </c>
      <c r="B12" s="41" t="s">
        <v>53</v>
      </c>
      <c r="C12" s="41" t="s">
        <v>18</v>
      </c>
      <c r="D12" s="42">
        <v>2087</v>
      </c>
      <c r="E12" s="43">
        <v>2732</v>
      </c>
      <c r="F12" s="43">
        <v>1451</v>
      </c>
      <c r="G12" s="43">
        <v>2090</v>
      </c>
      <c r="H12" s="44">
        <f t="shared" si="0"/>
        <v>4</v>
      </c>
      <c r="I12" s="41" t="str">
        <f t="shared" si="1"/>
        <v/>
      </c>
    </row>
    <row r="13" spans="1:9" ht="18" customHeight="1" x14ac:dyDescent="0.3">
      <c r="A13" s="48" t="s">
        <v>6</v>
      </c>
      <c r="B13" s="48"/>
      <c r="C13" s="48"/>
      <c r="D13" s="48"/>
      <c r="E13" s="46">
        <f>MAX(G3:G12)-MIN(G3:G12)</f>
        <v>731.66666666666674</v>
      </c>
      <c r="F13" s="46"/>
      <c r="G13" s="46"/>
      <c r="H13" s="47"/>
      <c r="I13" s="47"/>
    </row>
    <row r="14" spans="1:9" ht="18" customHeight="1" x14ac:dyDescent="0.3">
      <c r="A14" s="48" t="s">
        <v>27</v>
      </c>
      <c r="B14" s="48"/>
      <c r="C14" s="48"/>
      <c r="D14" s="48"/>
      <c r="E14" s="46">
        <f>DSUM(A2:I12,E2,C2:C3)</f>
        <v>9569</v>
      </c>
      <c r="F14" s="46"/>
      <c r="G14" s="46"/>
      <c r="H14" s="47"/>
      <c r="I14" s="47"/>
    </row>
    <row r="15" spans="1:9" ht="18" customHeight="1" x14ac:dyDescent="0.3">
      <c r="A15" s="48" t="s">
        <v>60</v>
      </c>
      <c r="B15" s="48"/>
      <c r="C15" s="48"/>
      <c r="D15" s="48"/>
      <c r="E15" s="46">
        <f>SMALL(D3:D12,3)</f>
        <v>1263</v>
      </c>
      <c r="F15" s="46"/>
      <c r="G15" s="46"/>
      <c r="H15" s="47"/>
      <c r="I15" s="47"/>
    </row>
  </sheetData>
  <mergeCells count="7">
    <mergeCell ref="E13:G13"/>
    <mergeCell ref="H13:I15"/>
    <mergeCell ref="E14:G14"/>
    <mergeCell ref="E15:G15"/>
    <mergeCell ref="A13:D13"/>
    <mergeCell ref="A14:D14"/>
    <mergeCell ref="A15:D15"/>
  </mergeCells>
  <phoneticPr fontId="1" type="noConversion"/>
  <conditionalFormatting sqref="A3:I12">
    <cfRule type="expression" dxfId="17" priority="1">
      <formula>$G3&gt;=2000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workbookViewId="0">
      <selection activeCell="H21" sqref="H21"/>
    </sheetView>
  </sheetViews>
  <sheetFormatPr defaultColWidth="9" defaultRowHeight="15" customHeight="1" outlineLevelRow="3" outlineLevelCol="1" x14ac:dyDescent="0.3"/>
  <cols>
    <col min="1" max="1" width="11.625" style="1" customWidth="1"/>
    <col min="2" max="2" width="18.625" style="1" customWidth="1"/>
    <col min="3" max="3" width="16.625" style="1" customWidth="1"/>
    <col min="4" max="6" width="11.125" style="1" customWidth="1" outlineLevel="1"/>
    <col min="7" max="7" width="12.125" style="1" customWidth="1"/>
    <col min="8" max="16384" width="9" style="1"/>
  </cols>
  <sheetData>
    <row r="2" spans="1:7" ht="15" customHeight="1" x14ac:dyDescent="0.3">
      <c r="A2" s="7" t="s">
        <v>7</v>
      </c>
      <c r="B2" s="7" t="s">
        <v>10</v>
      </c>
      <c r="C2" s="7" t="s">
        <v>8</v>
      </c>
      <c r="D2" s="7" t="s">
        <v>9</v>
      </c>
      <c r="E2" s="7" t="s">
        <v>4</v>
      </c>
      <c r="F2" s="7" t="s">
        <v>5</v>
      </c>
      <c r="G2" s="7" t="s">
        <v>0</v>
      </c>
    </row>
    <row r="3" spans="1:7" ht="15" customHeight="1" outlineLevel="3" x14ac:dyDescent="0.3">
      <c r="A3" s="6" t="s">
        <v>14</v>
      </c>
      <c r="B3" s="6" t="s">
        <v>15</v>
      </c>
      <c r="C3" s="6" t="s">
        <v>16</v>
      </c>
      <c r="D3" s="8">
        <v>976</v>
      </c>
      <c r="E3" s="35">
        <v>3180</v>
      </c>
      <c r="F3" s="35">
        <v>1995</v>
      </c>
      <c r="G3" s="35">
        <v>2050.3333333333335</v>
      </c>
    </row>
    <row r="4" spans="1:7" ht="15" customHeight="1" outlineLevel="3" x14ac:dyDescent="0.3">
      <c r="A4" s="6" t="s">
        <v>21</v>
      </c>
      <c r="B4" s="6" t="s">
        <v>22</v>
      </c>
      <c r="C4" s="6" t="s">
        <v>16</v>
      </c>
      <c r="D4" s="8">
        <v>3186</v>
      </c>
      <c r="E4" s="35">
        <v>1885</v>
      </c>
      <c r="F4" s="35">
        <v>1977</v>
      </c>
      <c r="G4" s="35">
        <v>2349.3333333333335</v>
      </c>
    </row>
    <row r="5" spans="1:7" ht="15" customHeight="1" outlineLevel="3" x14ac:dyDescent="0.3">
      <c r="A5" s="6" t="s">
        <v>23</v>
      </c>
      <c r="B5" s="6" t="s">
        <v>22</v>
      </c>
      <c r="C5" s="6" t="s">
        <v>16</v>
      </c>
      <c r="D5" s="8">
        <v>1835</v>
      </c>
      <c r="E5" s="35">
        <v>2889</v>
      </c>
      <c r="F5" s="35">
        <v>2088</v>
      </c>
      <c r="G5" s="35">
        <v>2270.6666666666665</v>
      </c>
    </row>
    <row r="6" spans="1:7" ht="15" customHeight="1" outlineLevel="3" x14ac:dyDescent="0.3">
      <c r="A6" s="6" t="s">
        <v>25</v>
      </c>
      <c r="B6" s="6" t="s">
        <v>15</v>
      </c>
      <c r="C6" s="6" t="s">
        <v>16</v>
      </c>
      <c r="D6" s="8">
        <v>1429</v>
      </c>
      <c r="E6" s="35">
        <v>2200</v>
      </c>
      <c r="F6" s="35">
        <v>2161</v>
      </c>
      <c r="G6" s="35">
        <v>1930</v>
      </c>
    </row>
    <row r="7" spans="1:7" ht="15" customHeight="1" outlineLevel="2" x14ac:dyDescent="0.3">
      <c r="A7" s="6">
        <f>SUBTOTAL(3,A3:A6)</f>
        <v>4</v>
      </c>
      <c r="B7" s="6"/>
      <c r="C7" s="13" t="s">
        <v>32</v>
      </c>
      <c r="D7" s="8"/>
      <c r="E7" s="35"/>
      <c r="F7" s="35"/>
      <c r="G7" s="35"/>
    </row>
    <row r="8" spans="1:7" ht="15" customHeight="1" outlineLevel="1" x14ac:dyDescent="0.3">
      <c r="A8" s="6"/>
      <c r="B8" s="6"/>
      <c r="C8" s="13" t="s">
        <v>28</v>
      </c>
      <c r="D8" s="8"/>
      <c r="E8" s="35">
        <f>SUBTOTAL(1,E3:E6)</f>
        <v>2538.5</v>
      </c>
      <c r="F8" s="35">
        <f>SUBTOTAL(1,F3:F6)</f>
        <v>2055.25</v>
      </c>
      <c r="G8" s="35"/>
    </row>
    <row r="9" spans="1:7" ht="15" customHeight="1" outlineLevel="3" x14ac:dyDescent="0.3">
      <c r="A9" s="6" t="s">
        <v>11</v>
      </c>
      <c r="B9" s="6" t="s">
        <v>12</v>
      </c>
      <c r="C9" s="6" t="s">
        <v>13</v>
      </c>
      <c r="D9" s="8">
        <v>885</v>
      </c>
      <c r="E9" s="35">
        <v>1724</v>
      </c>
      <c r="F9" s="35">
        <v>2542</v>
      </c>
      <c r="G9" s="35">
        <v>1717</v>
      </c>
    </row>
    <row r="10" spans="1:7" ht="15" customHeight="1" outlineLevel="3" x14ac:dyDescent="0.3">
      <c r="A10" s="6" t="s">
        <v>19</v>
      </c>
      <c r="B10" s="6" t="s">
        <v>15</v>
      </c>
      <c r="C10" s="6" t="s">
        <v>13</v>
      </c>
      <c r="D10" s="8">
        <v>1847</v>
      </c>
      <c r="E10" s="35">
        <v>2438</v>
      </c>
      <c r="F10" s="35">
        <v>1822</v>
      </c>
      <c r="G10" s="35">
        <v>2035.6666666666667</v>
      </c>
    </row>
    <row r="11" spans="1:7" ht="15" customHeight="1" outlineLevel="3" x14ac:dyDescent="0.3">
      <c r="A11" s="6" t="s">
        <v>20</v>
      </c>
      <c r="B11" s="6" t="s">
        <v>15</v>
      </c>
      <c r="C11" s="6" t="s">
        <v>13</v>
      </c>
      <c r="D11" s="8">
        <v>2131</v>
      </c>
      <c r="E11" s="35">
        <v>3178</v>
      </c>
      <c r="F11" s="35">
        <v>1575</v>
      </c>
      <c r="G11" s="35">
        <v>2294.6666666666665</v>
      </c>
    </row>
    <row r="12" spans="1:7" ht="15" customHeight="1" outlineLevel="3" x14ac:dyDescent="0.3">
      <c r="A12" s="6" t="s">
        <v>24</v>
      </c>
      <c r="B12" s="6" t="s">
        <v>15</v>
      </c>
      <c r="C12" s="6" t="s">
        <v>13</v>
      </c>
      <c r="D12" s="8">
        <v>2053</v>
      </c>
      <c r="E12" s="35">
        <v>2229</v>
      </c>
      <c r="F12" s="35">
        <v>1292</v>
      </c>
      <c r="G12" s="35">
        <v>1858</v>
      </c>
    </row>
    <row r="13" spans="1:7" ht="15" customHeight="1" outlineLevel="2" x14ac:dyDescent="0.3">
      <c r="A13" s="6">
        <f>SUBTOTAL(3,A9:A12)</f>
        <v>4</v>
      </c>
      <c r="B13" s="6"/>
      <c r="C13" s="13" t="s">
        <v>33</v>
      </c>
      <c r="D13" s="8"/>
      <c r="E13" s="35"/>
      <c r="F13" s="35"/>
      <c r="G13" s="35"/>
    </row>
    <row r="14" spans="1:7" ht="15" customHeight="1" outlineLevel="1" x14ac:dyDescent="0.3">
      <c r="A14" s="6"/>
      <c r="B14" s="6"/>
      <c r="C14" s="13" t="s">
        <v>29</v>
      </c>
      <c r="D14" s="8"/>
      <c r="E14" s="35">
        <f>SUBTOTAL(1,E9:E12)</f>
        <v>2392.25</v>
      </c>
      <c r="F14" s="35">
        <f>SUBTOTAL(1,F9:F12)</f>
        <v>1807.75</v>
      </c>
      <c r="G14" s="35"/>
    </row>
    <row r="15" spans="1:7" ht="15" customHeight="1" outlineLevel="3" x14ac:dyDescent="0.3">
      <c r="A15" s="6" t="s">
        <v>17</v>
      </c>
      <c r="B15" s="6" t="s">
        <v>12</v>
      </c>
      <c r="C15" s="6" t="s">
        <v>18</v>
      </c>
      <c r="D15" s="8">
        <v>1263</v>
      </c>
      <c r="E15" s="35">
        <v>1177</v>
      </c>
      <c r="F15" s="35">
        <v>2413</v>
      </c>
      <c r="G15" s="35">
        <v>1617.6666666666667</v>
      </c>
    </row>
    <row r="16" spans="1:7" ht="15" customHeight="1" outlineLevel="3" x14ac:dyDescent="0.3">
      <c r="A16" s="6" t="s">
        <v>26</v>
      </c>
      <c r="B16" s="6" t="s">
        <v>53</v>
      </c>
      <c r="C16" s="6" t="s">
        <v>18</v>
      </c>
      <c r="D16" s="8">
        <v>2087</v>
      </c>
      <c r="E16" s="35">
        <v>2732</v>
      </c>
      <c r="F16" s="35">
        <v>1451</v>
      </c>
      <c r="G16" s="35">
        <v>2090</v>
      </c>
    </row>
    <row r="17" spans="1:7" ht="15" customHeight="1" outlineLevel="2" x14ac:dyDescent="0.3">
      <c r="A17" s="14">
        <f>SUBTOTAL(3,A15:A16)</f>
        <v>2</v>
      </c>
      <c r="B17" s="14"/>
      <c r="C17" s="17" t="s">
        <v>34</v>
      </c>
      <c r="D17" s="15"/>
      <c r="E17" s="16"/>
      <c r="F17" s="16"/>
      <c r="G17" s="16"/>
    </row>
    <row r="18" spans="1:7" ht="15" customHeight="1" outlineLevel="1" x14ac:dyDescent="0.3">
      <c r="A18" s="14"/>
      <c r="B18" s="14"/>
      <c r="C18" s="17" t="s">
        <v>30</v>
      </c>
      <c r="D18" s="15"/>
      <c r="E18" s="16">
        <f>SUBTOTAL(1,E15:E16)</f>
        <v>1954.5</v>
      </c>
      <c r="F18" s="16">
        <f>SUBTOTAL(1,F15:F16)</f>
        <v>1932</v>
      </c>
      <c r="G18" s="16"/>
    </row>
    <row r="19" spans="1:7" ht="15" customHeight="1" x14ac:dyDescent="0.3">
      <c r="A19" s="14">
        <f>SUBTOTAL(3,A3:A16)</f>
        <v>10</v>
      </c>
      <c r="B19" s="14"/>
      <c r="C19" s="17" t="s">
        <v>35</v>
      </c>
      <c r="D19" s="15"/>
      <c r="E19" s="16"/>
      <c r="F19" s="16"/>
      <c r="G19" s="16"/>
    </row>
    <row r="20" spans="1:7" ht="15" customHeight="1" x14ac:dyDescent="0.3">
      <c r="A20" s="14"/>
      <c r="B20" s="14"/>
      <c r="C20" s="17" t="s">
        <v>31</v>
      </c>
      <c r="D20" s="15"/>
      <c r="E20" s="16">
        <f>SUBTOTAL(1,E3:E16)</f>
        <v>2363.1999999999998</v>
      </c>
      <c r="F20" s="16">
        <f>SUBTOTAL(1,F3:F16)</f>
        <v>1931.6</v>
      </c>
      <c r="G20" s="16"/>
    </row>
  </sheetData>
  <sortState ref="A3:G12">
    <sortCondition descending="1" ref="C3"/>
  </sortState>
  <phoneticPr fontId="1" type="noConversion"/>
  <conditionalFormatting sqref="A3:G20">
    <cfRule type="expression" dxfId="16" priority="1">
      <formula>$G3&gt;=4500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workbookViewId="0">
      <selection activeCell="E23" sqref="E23"/>
    </sheetView>
  </sheetViews>
  <sheetFormatPr defaultColWidth="9" defaultRowHeight="15" customHeight="1" x14ac:dyDescent="0.3"/>
  <cols>
    <col min="1" max="1" width="11.625" style="1" customWidth="1"/>
    <col min="2" max="2" width="18.625" style="1" customWidth="1"/>
    <col min="3" max="3" width="16.25" style="1" customWidth="1"/>
    <col min="4" max="6" width="11.125" style="1" customWidth="1"/>
    <col min="7" max="7" width="12.125" style="1" customWidth="1"/>
    <col min="8" max="16384" width="9" style="1"/>
  </cols>
  <sheetData>
    <row r="2" spans="1:7" ht="15" customHeight="1" x14ac:dyDescent="0.3">
      <c r="A2" s="7" t="s">
        <v>7</v>
      </c>
      <c r="B2" s="7" t="s">
        <v>10</v>
      </c>
      <c r="C2" s="7" t="s">
        <v>8</v>
      </c>
      <c r="D2" s="7" t="s">
        <v>9</v>
      </c>
      <c r="E2" s="7" t="s">
        <v>4</v>
      </c>
      <c r="F2" s="7" t="s">
        <v>5</v>
      </c>
      <c r="G2" s="7" t="s">
        <v>0</v>
      </c>
    </row>
    <row r="3" spans="1:7" ht="15" customHeight="1" x14ac:dyDescent="0.3">
      <c r="A3" s="6" t="s">
        <v>11</v>
      </c>
      <c r="B3" s="6" t="s">
        <v>12</v>
      </c>
      <c r="C3" s="6" t="s">
        <v>13</v>
      </c>
      <c r="D3" s="8">
        <v>885</v>
      </c>
      <c r="E3" s="10">
        <v>1724</v>
      </c>
      <c r="F3" s="10">
        <v>2542</v>
      </c>
      <c r="G3" s="12">
        <v>1717</v>
      </c>
    </row>
    <row r="4" spans="1:7" ht="15" customHeight="1" x14ac:dyDescent="0.3">
      <c r="A4" s="6" t="s">
        <v>14</v>
      </c>
      <c r="B4" s="6" t="s">
        <v>15</v>
      </c>
      <c r="C4" s="6" t="s">
        <v>16</v>
      </c>
      <c r="D4" s="8">
        <v>976</v>
      </c>
      <c r="E4" s="10">
        <v>3180</v>
      </c>
      <c r="F4" s="10">
        <v>1995</v>
      </c>
      <c r="G4" s="12">
        <v>2050.3333333333335</v>
      </c>
    </row>
    <row r="5" spans="1:7" ht="15" customHeight="1" x14ac:dyDescent="0.3">
      <c r="A5" s="6" t="s">
        <v>17</v>
      </c>
      <c r="B5" s="6" t="s">
        <v>12</v>
      </c>
      <c r="C5" s="6" t="s">
        <v>18</v>
      </c>
      <c r="D5" s="8">
        <v>1263</v>
      </c>
      <c r="E5" s="10">
        <v>1177</v>
      </c>
      <c r="F5" s="10">
        <v>2413</v>
      </c>
      <c r="G5" s="12">
        <v>1617.6666666666667</v>
      </c>
    </row>
    <row r="6" spans="1:7" ht="15" customHeight="1" x14ac:dyDescent="0.3">
      <c r="A6" s="6" t="s">
        <v>19</v>
      </c>
      <c r="B6" s="6" t="s">
        <v>15</v>
      </c>
      <c r="C6" s="6" t="s">
        <v>13</v>
      </c>
      <c r="D6" s="8">
        <v>1847</v>
      </c>
      <c r="E6" s="10">
        <v>2438</v>
      </c>
      <c r="F6" s="10">
        <v>1822</v>
      </c>
      <c r="G6" s="12">
        <v>2035.6666666666667</v>
      </c>
    </row>
    <row r="7" spans="1:7" ht="15" customHeight="1" x14ac:dyDescent="0.3">
      <c r="A7" s="6" t="s">
        <v>20</v>
      </c>
      <c r="B7" s="6" t="s">
        <v>15</v>
      </c>
      <c r="C7" s="6" t="s">
        <v>13</v>
      </c>
      <c r="D7" s="8">
        <v>2131</v>
      </c>
      <c r="E7" s="10">
        <v>3178</v>
      </c>
      <c r="F7" s="10">
        <v>1575</v>
      </c>
      <c r="G7" s="12">
        <v>2294.6666666666665</v>
      </c>
    </row>
    <row r="8" spans="1:7" ht="15" customHeight="1" x14ac:dyDescent="0.3">
      <c r="A8" s="6" t="s">
        <v>21</v>
      </c>
      <c r="B8" s="6" t="s">
        <v>22</v>
      </c>
      <c r="C8" s="6" t="s">
        <v>16</v>
      </c>
      <c r="D8" s="8">
        <v>3186</v>
      </c>
      <c r="E8" s="10">
        <v>1885</v>
      </c>
      <c r="F8" s="10">
        <v>1977</v>
      </c>
      <c r="G8" s="12">
        <v>2349.3333333333335</v>
      </c>
    </row>
    <row r="9" spans="1:7" ht="15" customHeight="1" x14ac:dyDescent="0.3">
      <c r="A9" s="6" t="s">
        <v>23</v>
      </c>
      <c r="B9" s="6" t="s">
        <v>22</v>
      </c>
      <c r="C9" s="6" t="s">
        <v>16</v>
      </c>
      <c r="D9" s="8">
        <v>1835</v>
      </c>
      <c r="E9" s="10">
        <v>2889</v>
      </c>
      <c r="F9" s="10">
        <v>2088</v>
      </c>
      <c r="G9" s="12">
        <v>2270.6666666666665</v>
      </c>
    </row>
    <row r="10" spans="1:7" ht="15" customHeight="1" x14ac:dyDescent="0.3">
      <c r="A10" s="6" t="s">
        <v>24</v>
      </c>
      <c r="B10" s="6" t="s">
        <v>15</v>
      </c>
      <c r="C10" s="6" t="s">
        <v>13</v>
      </c>
      <c r="D10" s="8">
        <v>2053</v>
      </c>
      <c r="E10" s="10">
        <v>2229</v>
      </c>
      <c r="F10" s="10">
        <v>1292</v>
      </c>
      <c r="G10" s="12">
        <v>1858</v>
      </c>
    </row>
    <row r="11" spans="1:7" ht="15" customHeight="1" x14ac:dyDescent="0.3">
      <c r="A11" s="6" t="s">
        <v>25</v>
      </c>
      <c r="B11" s="6" t="s">
        <v>15</v>
      </c>
      <c r="C11" s="6" t="s">
        <v>16</v>
      </c>
      <c r="D11" s="8">
        <v>1429</v>
      </c>
      <c r="E11" s="10">
        <v>2200</v>
      </c>
      <c r="F11" s="10">
        <v>2161</v>
      </c>
      <c r="G11" s="12">
        <v>1930</v>
      </c>
    </row>
    <row r="12" spans="1:7" ht="15" customHeight="1" x14ac:dyDescent="0.3">
      <c r="A12" s="6" t="s">
        <v>26</v>
      </c>
      <c r="B12" s="6" t="s">
        <v>53</v>
      </c>
      <c r="C12" s="6" t="s">
        <v>18</v>
      </c>
      <c r="D12" s="8">
        <v>2087</v>
      </c>
      <c r="E12" s="10">
        <v>2732</v>
      </c>
      <c r="F12" s="10">
        <v>1451</v>
      </c>
      <c r="G12" s="12">
        <v>2090</v>
      </c>
    </row>
    <row r="13" spans="1:7" ht="15" customHeight="1" x14ac:dyDescent="0.3">
      <c r="E13" s="4"/>
      <c r="F13" s="4"/>
      <c r="G13" s="4"/>
    </row>
    <row r="14" spans="1:7" ht="15" customHeight="1" x14ac:dyDescent="0.3">
      <c r="A14" s="9" t="s">
        <v>3</v>
      </c>
      <c r="E14" s="4"/>
      <c r="F14" s="4"/>
      <c r="G14" s="4"/>
    </row>
    <row r="15" spans="1:7" ht="15" customHeight="1" x14ac:dyDescent="0.3">
      <c r="A15" s="2" t="b">
        <f>OR(C3="자율체인점",D3&lt;=1000)</f>
        <v>1</v>
      </c>
      <c r="E15" s="4"/>
      <c r="F15" s="4"/>
      <c r="G15" s="4"/>
    </row>
    <row r="18" spans="1:4" ht="15" customHeight="1" x14ac:dyDescent="0.3">
      <c r="A18" s="7" t="s">
        <v>7</v>
      </c>
      <c r="B18" s="7" t="s">
        <v>8</v>
      </c>
      <c r="C18" s="7" t="s">
        <v>36</v>
      </c>
      <c r="D18" s="7" t="s">
        <v>37</v>
      </c>
    </row>
    <row r="19" spans="1:4" ht="15" customHeight="1" x14ac:dyDescent="0.3">
      <c r="A19" s="6" t="s">
        <v>11</v>
      </c>
      <c r="B19" s="6" t="s">
        <v>13</v>
      </c>
      <c r="C19" s="8">
        <v>885</v>
      </c>
      <c r="D19" s="11">
        <v>1724</v>
      </c>
    </row>
    <row r="20" spans="1:4" ht="15" customHeight="1" x14ac:dyDescent="0.3">
      <c r="A20" s="6" t="s">
        <v>14</v>
      </c>
      <c r="B20" s="6" t="s">
        <v>16</v>
      </c>
      <c r="C20" s="8">
        <v>976</v>
      </c>
      <c r="D20" s="11">
        <v>3180</v>
      </c>
    </row>
    <row r="21" spans="1:4" ht="15" customHeight="1" x14ac:dyDescent="0.3">
      <c r="A21" s="6" t="s">
        <v>17</v>
      </c>
      <c r="B21" s="6" t="s">
        <v>18</v>
      </c>
      <c r="C21" s="8">
        <v>1263</v>
      </c>
      <c r="D21" s="11">
        <v>1177</v>
      </c>
    </row>
    <row r="22" spans="1:4" ht="15" customHeight="1" x14ac:dyDescent="0.3">
      <c r="A22" s="6" t="s">
        <v>26</v>
      </c>
      <c r="B22" s="6" t="s">
        <v>18</v>
      </c>
      <c r="C22" s="8">
        <v>2087</v>
      </c>
      <c r="D22" s="11">
        <v>2732</v>
      </c>
    </row>
  </sheetData>
  <phoneticPr fontId="1" type="noConversion"/>
  <conditionalFormatting sqref="A3:G12">
    <cfRule type="expression" dxfId="15" priority="1">
      <formula>$G3&gt;=4500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F25"/>
  <sheetViews>
    <sheetView showGridLines="0" workbookViewId="0">
      <selection activeCell="G18" sqref="G18"/>
    </sheetView>
  </sheetViews>
  <sheetFormatPr defaultRowHeight="16.5" outlineLevelRow="1" outlineLevelCol="1" x14ac:dyDescent="0.3"/>
  <cols>
    <col min="3" max="3" width="6.875" customWidth="1"/>
    <col min="4" max="6" width="15.625" customWidth="1" outlineLevel="1"/>
  </cols>
  <sheetData>
    <row r="1" spans="2:6" ht="17.25" thickBot="1" x14ac:dyDescent="0.35"/>
    <row r="2" spans="2:6" x14ac:dyDescent="0.3">
      <c r="B2" s="23" t="s">
        <v>46</v>
      </c>
      <c r="C2" s="24"/>
      <c r="D2" s="30"/>
      <c r="E2" s="30"/>
      <c r="F2" s="30"/>
    </row>
    <row r="3" spans="2:6" collapsed="1" x14ac:dyDescent="0.3">
      <c r="B3" s="22"/>
      <c r="C3" s="22"/>
      <c r="D3" s="31" t="s">
        <v>48</v>
      </c>
      <c r="E3" s="31" t="s">
        <v>61</v>
      </c>
      <c r="F3" s="31" t="s">
        <v>63</v>
      </c>
    </row>
    <row r="4" spans="2:6" ht="40.5" hidden="1" outlineLevel="1" x14ac:dyDescent="0.3">
      <c r="B4" s="26"/>
      <c r="C4" s="26"/>
      <c r="D4" s="18"/>
      <c r="E4" s="33" t="s">
        <v>62</v>
      </c>
      <c r="F4" s="33" t="s">
        <v>62</v>
      </c>
    </row>
    <row r="5" spans="2:6" x14ac:dyDescent="0.3">
      <c r="B5" s="27" t="s">
        <v>47</v>
      </c>
      <c r="C5" s="28"/>
      <c r="D5" s="25"/>
      <c r="E5" s="25"/>
      <c r="F5" s="25"/>
    </row>
    <row r="6" spans="2:6" outlineLevel="1" x14ac:dyDescent="0.3">
      <c r="B6" s="26"/>
      <c r="C6" s="26" t="s">
        <v>38</v>
      </c>
      <c r="D6" s="19">
        <v>1724</v>
      </c>
      <c r="E6" s="32">
        <v>2267</v>
      </c>
      <c r="F6" s="32">
        <v>1298</v>
      </c>
    </row>
    <row r="7" spans="2:6" outlineLevel="1" x14ac:dyDescent="0.3">
      <c r="B7" s="26"/>
      <c r="C7" s="26" t="s">
        <v>39</v>
      </c>
      <c r="D7" s="19">
        <v>2438</v>
      </c>
      <c r="E7" s="32">
        <v>2981</v>
      </c>
      <c r="F7" s="32">
        <v>2012</v>
      </c>
    </row>
    <row r="8" spans="2:6" outlineLevel="1" x14ac:dyDescent="0.3">
      <c r="B8" s="26"/>
      <c r="C8" s="26" t="s">
        <v>40</v>
      </c>
      <c r="D8" s="19">
        <v>3178</v>
      </c>
      <c r="E8" s="32">
        <v>3721</v>
      </c>
      <c r="F8" s="32">
        <v>2752</v>
      </c>
    </row>
    <row r="9" spans="2:6" outlineLevel="1" x14ac:dyDescent="0.3">
      <c r="B9" s="26"/>
      <c r="C9" s="26" t="s">
        <v>41</v>
      </c>
      <c r="D9" s="19">
        <v>2229</v>
      </c>
      <c r="E9" s="32">
        <v>2772</v>
      </c>
      <c r="F9" s="32">
        <v>1803</v>
      </c>
    </row>
    <row r="10" spans="2:6" x14ac:dyDescent="0.3">
      <c r="B10" s="27" t="s">
        <v>49</v>
      </c>
      <c r="C10" s="28"/>
      <c r="D10" s="25"/>
      <c r="E10" s="25"/>
      <c r="F10" s="25"/>
    </row>
    <row r="11" spans="2:6" outlineLevel="1" x14ac:dyDescent="0.3">
      <c r="B11" s="26"/>
      <c r="C11" s="26" t="s">
        <v>42</v>
      </c>
      <c r="D11" s="20">
        <v>1717</v>
      </c>
      <c r="E11" s="20">
        <v>1898</v>
      </c>
      <c r="F11" s="20">
        <v>1575</v>
      </c>
    </row>
    <row r="12" spans="2:6" outlineLevel="1" x14ac:dyDescent="0.3">
      <c r="B12" s="26"/>
      <c r="C12" s="26" t="s">
        <v>43</v>
      </c>
      <c r="D12" s="20">
        <v>2035.6666666666699</v>
      </c>
      <c r="E12" s="20">
        <v>2216.6666666666702</v>
      </c>
      <c r="F12" s="20">
        <v>1893.6666666666699</v>
      </c>
    </row>
    <row r="13" spans="2:6" outlineLevel="1" x14ac:dyDescent="0.3">
      <c r="B13" s="26"/>
      <c r="C13" s="26" t="s">
        <v>44</v>
      </c>
      <c r="D13" s="20">
        <v>2294.6666666666702</v>
      </c>
      <c r="E13" s="20">
        <v>2475.6666666666702</v>
      </c>
      <c r="F13" s="20">
        <v>2152.6666666666702</v>
      </c>
    </row>
    <row r="14" spans="2:6" ht="17.25" outlineLevel="1" thickBot="1" x14ac:dyDescent="0.35">
      <c r="B14" s="29"/>
      <c r="C14" s="29" t="s">
        <v>45</v>
      </c>
      <c r="D14" s="21">
        <v>1858</v>
      </c>
      <c r="E14" s="21">
        <v>2039</v>
      </c>
      <c r="F14" s="21">
        <v>1716</v>
      </c>
    </row>
    <row r="15" spans="2:6" x14ac:dyDescent="0.3">
      <c r="B15" t="s">
        <v>50</v>
      </c>
    </row>
    <row r="16" spans="2:6" x14ac:dyDescent="0.3">
      <c r="B16" t="s">
        <v>51</v>
      </c>
    </row>
    <row r="17" spans="2:6" x14ac:dyDescent="0.3">
      <c r="B17" t="s">
        <v>52</v>
      </c>
    </row>
    <row r="21" spans="2:6" x14ac:dyDescent="0.3">
      <c r="E21" s="45"/>
      <c r="F21" s="45"/>
    </row>
    <row r="22" spans="2:6" x14ac:dyDescent="0.3">
      <c r="E22" s="45"/>
      <c r="F22" s="45"/>
    </row>
    <row r="23" spans="2:6" x14ac:dyDescent="0.3">
      <c r="E23" s="45"/>
      <c r="F23" s="45"/>
    </row>
    <row r="24" spans="2:6" x14ac:dyDescent="0.3">
      <c r="E24" s="45"/>
      <c r="F24" s="45"/>
    </row>
    <row r="25" spans="2:6" x14ac:dyDescent="0.3">
      <c r="E25" s="45"/>
      <c r="F25" s="45"/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workbookViewId="0">
      <selection activeCell="H13" sqref="H13"/>
    </sheetView>
  </sheetViews>
  <sheetFormatPr defaultColWidth="9" defaultRowHeight="15" customHeight="1" x14ac:dyDescent="0.3"/>
  <cols>
    <col min="1" max="1" width="11.625" style="1" customWidth="1"/>
    <col min="2" max="2" width="18.625" style="1" customWidth="1"/>
    <col min="3" max="3" width="16.25" style="1" customWidth="1"/>
    <col min="4" max="6" width="11.125" style="1" customWidth="1"/>
    <col min="7" max="7" width="12.125" style="1" customWidth="1"/>
    <col min="8" max="16384" width="9" style="1"/>
  </cols>
  <sheetData>
    <row r="2" spans="1:10" ht="15" customHeight="1" x14ac:dyDescent="0.3">
      <c r="A2" s="7" t="s">
        <v>7</v>
      </c>
      <c r="B2" s="7" t="s">
        <v>10</v>
      </c>
      <c r="C2" s="7" t="s">
        <v>8</v>
      </c>
      <c r="D2" s="7" t="s">
        <v>9</v>
      </c>
      <c r="E2" s="7" t="s">
        <v>4</v>
      </c>
      <c r="F2" s="7" t="s">
        <v>5</v>
      </c>
      <c r="G2" s="7" t="s">
        <v>0</v>
      </c>
    </row>
    <row r="3" spans="1:10" ht="15" customHeight="1" x14ac:dyDescent="0.3">
      <c r="A3" s="6" t="s">
        <v>11</v>
      </c>
      <c r="B3" s="6" t="s">
        <v>12</v>
      </c>
      <c r="C3" s="6" t="s">
        <v>13</v>
      </c>
      <c r="D3" s="8">
        <v>885</v>
      </c>
      <c r="E3" s="10">
        <v>1724</v>
      </c>
      <c r="F3" s="10">
        <v>2542</v>
      </c>
      <c r="G3" s="12">
        <f>AVERAGE(D3:F3)</f>
        <v>1717</v>
      </c>
      <c r="I3" s="36"/>
      <c r="J3" s="36"/>
    </row>
    <row r="4" spans="1:10" ht="15" customHeight="1" x14ac:dyDescent="0.3">
      <c r="A4" s="6" t="s">
        <v>14</v>
      </c>
      <c r="B4" s="6" t="s">
        <v>15</v>
      </c>
      <c r="C4" s="6" t="s">
        <v>16</v>
      </c>
      <c r="D4" s="8">
        <v>976</v>
      </c>
      <c r="E4" s="10">
        <v>3180</v>
      </c>
      <c r="F4" s="10">
        <v>1995</v>
      </c>
      <c r="G4" s="12">
        <f t="shared" ref="G4:G12" si="0">AVERAGE(D4:F4)</f>
        <v>2050.3333333333335</v>
      </c>
    </row>
    <row r="5" spans="1:10" ht="15" customHeight="1" x14ac:dyDescent="0.3">
      <c r="A5" s="6" t="s">
        <v>17</v>
      </c>
      <c r="B5" s="6" t="s">
        <v>12</v>
      </c>
      <c r="C5" s="6" t="s">
        <v>18</v>
      </c>
      <c r="D5" s="8">
        <v>1263</v>
      </c>
      <c r="E5" s="10">
        <v>1177</v>
      </c>
      <c r="F5" s="10">
        <v>2413</v>
      </c>
      <c r="G5" s="12">
        <f t="shared" si="0"/>
        <v>1617.6666666666667</v>
      </c>
      <c r="I5" s="36"/>
    </row>
    <row r="6" spans="1:10" ht="15" customHeight="1" x14ac:dyDescent="0.3">
      <c r="A6" s="6" t="s">
        <v>19</v>
      </c>
      <c r="B6" s="6" t="s">
        <v>15</v>
      </c>
      <c r="C6" s="6" t="s">
        <v>13</v>
      </c>
      <c r="D6" s="8">
        <v>1847</v>
      </c>
      <c r="E6" s="10">
        <v>2438</v>
      </c>
      <c r="F6" s="10">
        <v>1822</v>
      </c>
      <c r="G6" s="12">
        <f t="shared" si="0"/>
        <v>2035.6666666666667</v>
      </c>
      <c r="I6" s="36"/>
      <c r="J6" s="36"/>
    </row>
    <row r="7" spans="1:10" ht="15" customHeight="1" x14ac:dyDescent="0.3">
      <c r="A7" s="6" t="s">
        <v>20</v>
      </c>
      <c r="B7" s="6" t="s">
        <v>15</v>
      </c>
      <c r="C7" s="6" t="s">
        <v>13</v>
      </c>
      <c r="D7" s="8">
        <v>2131</v>
      </c>
      <c r="E7" s="10">
        <v>3178</v>
      </c>
      <c r="F7" s="10">
        <v>1575</v>
      </c>
      <c r="G7" s="12">
        <f t="shared" si="0"/>
        <v>2294.6666666666665</v>
      </c>
      <c r="I7" s="36"/>
      <c r="J7" s="36"/>
    </row>
    <row r="8" spans="1:10" ht="15" customHeight="1" x14ac:dyDescent="0.3">
      <c r="A8" s="6" t="s">
        <v>21</v>
      </c>
      <c r="B8" s="6" t="s">
        <v>22</v>
      </c>
      <c r="C8" s="6" t="s">
        <v>16</v>
      </c>
      <c r="D8" s="8">
        <v>3186</v>
      </c>
      <c r="E8" s="10">
        <v>1885</v>
      </c>
      <c r="F8" s="10">
        <v>1977</v>
      </c>
      <c r="G8" s="12">
        <f t="shared" si="0"/>
        <v>2349.3333333333335</v>
      </c>
    </row>
    <row r="9" spans="1:10" ht="15" customHeight="1" x14ac:dyDescent="0.3">
      <c r="A9" s="6" t="s">
        <v>23</v>
      </c>
      <c r="B9" s="6" t="s">
        <v>22</v>
      </c>
      <c r="C9" s="6" t="s">
        <v>16</v>
      </c>
      <c r="D9" s="8">
        <v>1835</v>
      </c>
      <c r="E9" s="10">
        <v>2889</v>
      </c>
      <c r="F9" s="10">
        <v>2088</v>
      </c>
      <c r="G9" s="12">
        <f t="shared" si="0"/>
        <v>2270.6666666666665</v>
      </c>
    </row>
    <row r="10" spans="1:10" ht="15" customHeight="1" x14ac:dyDescent="0.3">
      <c r="A10" s="6" t="s">
        <v>24</v>
      </c>
      <c r="B10" s="6" t="s">
        <v>15</v>
      </c>
      <c r="C10" s="6" t="s">
        <v>13</v>
      </c>
      <c r="D10" s="8">
        <v>2053</v>
      </c>
      <c r="E10" s="10">
        <v>2229</v>
      </c>
      <c r="F10" s="10">
        <v>1292</v>
      </c>
      <c r="G10" s="12">
        <f t="shared" si="0"/>
        <v>1858</v>
      </c>
      <c r="I10" s="36"/>
      <c r="J10" s="36"/>
    </row>
    <row r="11" spans="1:10" ht="15" customHeight="1" x14ac:dyDescent="0.3">
      <c r="A11" s="6" t="s">
        <v>25</v>
      </c>
      <c r="B11" s="6" t="s">
        <v>15</v>
      </c>
      <c r="C11" s="6" t="s">
        <v>16</v>
      </c>
      <c r="D11" s="8">
        <v>1429</v>
      </c>
      <c r="E11" s="10">
        <v>2200</v>
      </c>
      <c r="F11" s="10">
        <v>2161</v>
      </c>
      <c r="G11" s="12">
        <f t="shared" si="0"/>
        <v>1930</v>
      </c>
    </row>
    <row r="12" spans="1:10" ht="15" customHeight="1" x14ac:dyDescent="0.3">
      <c r="A12" s="6" t="s">
        <v>26</v>
      </c>
      <c r="B12" s="6" t="s">
        <v>53</v>
      </c>
      <c r="C12" s="6" t="s">
        <v>18</v>
      </c>
      <c r="D12" s="8">
        <v>2087</v>
      </c>
      <c r="E12" s="10">
        <v>2732</v>
      </c>
      <c r="F12" s="10">
        <v>1451</v>
      </c>
      <c r="G12" s="12">
        <f t="shared" si="0"/>
        <v>2090</v>
      </c>
    </row>
  </sheetData>
  <scenarios current="1" sqref="G3 G6 G7 G10">
    <scenario name="3분기 543 증가" locked="1" count="4" user="Windows User" comment="만든 사람 Windows User 날짜 2018-04-07">
      <inputCells r="E3" val="2267" numFmtId="176"/>
      <inputCells r="E6" val="2981" numFmtId="176"/>
      <inputCells r="E7" val="3721" numFmtId="176"/>
      <inputCells r="E10" val="2772" numFmtId="176"/>
    </scenario>
    <scenario name="3분기 426 감소" locked="1" count="4" user="Windows User" comment="만든 사람 Windows User 날짜 2018-04-07">
      <inputCells r="E3" val="1298" numFmtId="176"/>
      <inputCells r="E6" val="2012" numFmtId="176"/>
      <inputCells r="E7" val="2752" numFmtId="176"/>
      <inputCells r="E10" val="1803" numFmtId="176"/>
    </scenario>
  </scenarios>
  <phoneticPr fontId="1" type="noConversion"/>
  <conditionalFormatting sqref="A3:G12">
    <cfRule type="expression" dxfId="14" priority="1">
      <formula>$G3&gt;=4500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2"/>
  <sheetViews>
    <sheetView workbookViewId="0">
      <selection activeCell="E13" sqref="E13"/>
    </sheetView>
  </sheetViews>
  <sheetFormatPr defaultRowHeight="16.5" x14ac:dyDescent="0.3"/>
  <cols>
    <col min="1" max="1" width="19.75" customWidth="1"/>
    <col min="2" max="4" width="15.625" customWidth="1"/>
    <col min="5" max="5" width="11.25" customWidth="1"/>
    <col min="6" max="6" width="12.75" bestFit="1" customWidth="1"/>
    <col min="7" max="7" width="12.375" bestFit="1" customWidth="1"/>
    <col min="8" max="9" width="12.375" customWidth="1"/>
    <col min="10" max="10" width="12.375" bestFit="1" customWidth="1"/>
    <col min="11" max="13" width="17.125" bestFit="1" customWidth="1"/>
  </cols>
  <sheetData>
    <row r="3" spans="1:4" x14ac:dyDescent="0.3">
      <c r="A3" s="37"/>
      <c r="B3" s="37"/>
      <c r="C3" s="38" t="s">
        <v>8</v>
      </c>
      <c r="D3" s="37"/>
    </row>
    <row r="4" spans="1:4" x14ac:dyDescent="0.3">
      <c r="A4" s="38" t="s">
        <v>10</v>
      </c>
      <c r="B4" s="38" t="s">
        <v>54</v>
      </c>
      <c r="C4" s="39" t="s">
        <v>13</v>
      </c>
      <c r="D4" s="39" t="s">
        <v>16</v>
      </c>
    </row>
    <row r="5" spans="1:4" x14ac:dyDescent="0.3">
      <c r="A5" s="49" t="s">
        <v>15</v>
      </c>
      <c r="B5" s="39" t="s">
        <v>55</v>
      </c>
      <c r="C5" s="34">
        <v>2615</v>
      </c>
      <c r="D5" s="34">
        <v>2690</v>
      </c>
    </row>
    <row r="6" spans="1:4" x14ac:dyDescent="0.3">
      <c r="A6" s="50"/>
      <c r="B6" s="39" t="s">
        <v>57</v>
      </c>
      <c r="C6" s="34">
        <v>1563</v>
      </c>
      <c r="D6" s="34">
        <v>2078</v>
      </c>
    </row>
    <row r="7" spans="1:4" x14ac:dyDescent="0.3">
      <c r="A7" s="49" t="s">
        <v>22</v>
      </c>
      <c r="B7" s="39" t="s">
        <v>55</v>
      </c>
      <c r="C7" s="34" t="s">
        <v>59</v>
      </c>
      <c r="D7" s="34">
        <v>2387</v>
      </c>
    </row>
    <row r="8" spans="1:4" x14ac:dyDescent="0.3">
      <c r="A8" s="50"/>
      <c r="B8" s="39" t="s">
        <v>57</v>
      </c>
      <c r="C8" s="34" t="s">
        <v>59</v>
      </c>
      <c r="D8" s="34">
        <v>2032.5</v>
      </c>
    </row>
    <row r="9" spans="1:4" x14ac:dyDescent="0.3">
      <c r="A9" s="49" t="s">
        <v>12</v>
      </c>
      <c r="B9" s="39" t="s">
        <v>55</v>
      </c>
      <c r="C9" s="34">
        <v>1724</v>
      </c>
      <c r="D9" s="34" t="s">
        <v>59</v>
      </c>
    </row>
    <row r="10" spans="1:4" x14ac:dyDescent="0.3">
      <c r="A10" s="50"/>
      <c r="B10" s="39" t="s">
        <v>57</v>
      </c>
      <c r="C10" s="34">
        <v>2542</v>
      </c>
      <c r="D10" s="34" t="s">
        <v>59</v>
      </c>
    </row>
    <row r="11" spans="1:4" x14ac:dyDescent="0.3">
      <c r="A11" s="49" t="s">
        <v>56</v>
      </c>
      <c r="B11" s="50"/>
      <c r="C11" s="34">
        <v>2392.25</v>
      </c>
      <c r="D11" s="34">
        <v>2538.5</v>
      </c>
    </row>
    <row r="12" spans="1:4" x14ac:dyDescent="0.3">
      <c r="A12" s="49" t="s">
        <v>58</v>
      </c>
      <c r="B12" s="50"/>
      <c r="C12" s="34">
        <v>1807.75</v>
      </c>
      <c r="D12" s="34">
        <v>2055.25</v>
      </c>
    </row>
  </sheetData>
  <mergeCells count="5">
    <mergeCell ref="A5:A6"/>
    <mergeCell ref="A7:A8"/>
    <mergeCell ref="A9:A10"/>
    <mergeCell ref="A11:B11"/>
    <mergeCell ref="A12:B12"/>
  </mergeCells>
  <phoneticPr fontId="1" type="noConversion"/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ColWidth="9" defaultRowHeight="15" customHeight="1" x14ac:dyDescent="0.3"/>
  <cols>
    <col min="1" max="1" width="11.625" style="1" customWidth="1"/>
    <col min="2" max="2" width="18.625" style="1" customWidth="1"/>
    <col min="3" max="3" width="16.25" style="1" customWidth="1"/>
    <col min="4" max="6" width="11.125" style="1" customWidth="1"/>
    <col min="7" max="7" width="12.125" style="1" customWidth="1"/>
    <col min="8" max="16384" width="9" style="1"/>
  </cols>
  <sheetData>
    <row r="2" spans="1:7" ht="15" customHeight="1" x14ac:dyDescent="0.3">
      <c r="A2" s="7" t="s">
        <v>7</v>
      </c>
      <c r="B2" s="7" t="s">
        <v>10</v>
      </c>
      <c r="C2" s="7" t="s">
        <v>8</v>
      </c>
      <c r="D2" s="7" t="s">
        <v>9</v>
      </c>
      <c r="E2" s="7" t="s">
        <v>4</v>
      </c>
      <c r="F2" s="7" t="s">
        <v>5</v>
      </c>
      <c r="G2" s="7" t="s">
        <v>0</v>
      </c>
    </row>
    <row r="3" spans="1:7" ht="15" customHeight="1" x14ac:dyDescent="0.3">
      <c r="A3" s="6" t="s">
        <v>11</v>
      </c>
      <c r="B3" s="6" t="s">
        <v>12</v>
      </c>
      <c r="C3" s="6" t="s">
        <v>13</v>
      </c>
      <c r="D3" s="8">
        <v>885</v>
      </c>
      <c r="E3" s="10">
        <v>1724</v>
      </c>
      <c r="F3" s="10">
        <v>2542</v>
      </c>
      <c r="G3" s="12">
        <v>1717</v>
      </c>
    </row>
    <row r="4" spans="1:7" ht="15" customHeight="1" x14ac:dyDescent="0.3">
      <c r="A4" s="6" t="s">
        <v>14</v>
      </c>
      <c r="B4" s="6" t="s">
        <v>15</v>
      </c>
      <c r="C4" s="6" t="s">
        <v>16</v>
      </c>
      <c r="D4" s="8">
        <v>976</v>
      </c>
      <c r="E4" s="10">
        <v>3180</v>
      </c>
      <c r="F4" s="10">
        <v>1995</v>
      </c>
      <c r="G4" s="12">
        <v>2050.3333333333335</v>
      </c>
    </row>
    <row r="5" spans="1:7" ht="15" customHeight="1" x14ac:dyDescent="0.3">
      <c r="A5" s="6" t="s">
        <v>17</v>
      </c>
      <c r="B5" s="6" t="s">
        <v>12</v>
      </c>
      <c r="C5" s="6" t="s">
        <v>18</v>
      </c>
      <c r="D5" s="8">
        <v>1263</v>
      </c>
      <c r="E5" s="10">
        <v>1177</v>
      </c>
      <c r="F5" s="10">
        <v>2413</v>
      </c>
      <c r="G5" s="12">
        <v>1617.6666666666667</v>
      </c>
    </row>
    <row r="6" spans="1:7" ht="15" customHeight="1" x14ac:dyDescent="0.3">
      <c r="A6" s="6" t="s">
        <v>19</v>
      </c>
      <c r="B6" s="6" t="s">
        <v>15</v>
      </c>
      <c r="C6" s="6" t="s">
        <v>13</v>
      </c>
      <c r="D6" s="8">
        <v>1847</v>
      </c>
      <c r="E6" s="10">
        <v>2438</v>
      </c>
      <c r="F6" s="10">
        <v>1822</v>
      </c>
      <c r="G6" s="12">
        <v>2035.6666666666667</v>
      </c>
    </row>
    <row r="7" spans="1:7" ht="15" customHeight="1" x14ac:dyDescent="0.3">
      <c r="A7" s="6" t="s">
        <v>20</v>
      </c>
      <c r="B7" s="6" t="s">
        <v>15</v>
      </c>
      <c r="C7" s="6" t="s">
        <v>13</v>
      </c>
      <c r="D7" s="8">
        <v>2131</v>
      </c>
      <c r="E7" s="10">
        <v>3178</v>
      </c>
      <c r="F7" s="10">
        <v>1575</v>
      </c>
      <c r="G7" s="12">
        <v>2294.6666666666665</v>
      </c>
    </row>
    <row r="8" spans="1:7" ht="15" customHeight="1" x14ac:dyDescent="0.3">
      <c r="A8" s="6" t="s">
        <v>21</v>
      </c>
      <c r="B8" s="6" t="s">
        <v>22</v>
      </c>
      <c r="C8" s="6" t="s">
        <v>16</v>
      </c>
      <c r="D8" s="8">
        <v>3186</v>
      </c>
      <c r="E8" s="10">
        <v>1885</v>
      </c>
      <c r="F8" s="10">
        <v>1977</v>
      </c>
      <c r="G8" s="12">
        <v>2349.3333333333335</v>
      </c>
    </row>
    <row r="9" spans="1:7" ht="15" customHeight="1" x14ac:dyDescent="0.3">
      <c r="A9" s="6" t="s">
        <v>23</v>
      </c>
      <c r="B9" s="6" t="s">
        <v>22</v>
      </c>
      <c r="C9" s="6" t="s">
        <v>16</v>
      </c>
      <c r="D9" s="8">
        <v>1835</v>
      </c>
      <c r="E9" s="10">
        <v>2889</v>
      </c>
      <c r="F9" s="10">
        <v>2088</v>
      </c>
      <c r="G9" s="12">
        <v>2270.6666666666665</v>
      </c>
    </row>
    <row r="10" spans="1:7" ht="15" customHeight="1" x14ac:dyDescent="0.3">
      <c r="A10" s="6" t="s">
        <v>24</v>
      </c>
      <c r="B10" s="6" t="s">
        <v>15</v>
      </c>
      <c r="C10" s="6" t="s">
        <v>13</v>
      </c>
      <c r="D10" s="8">
        <v>2053</v>
      </c>
      <c r="E10" s="10">
        <v>2229</v>
      </c>
      <c r="F10" s="10">
        <v>1292</v>
      </c>
      <c r="G10" s="12">
        <v>1858</v>
      </c>
    </row>
    <row r="11" spans="1:7" ht="15" customHeight="1" x14ac:dyDescent="0.3">
      <c r="A11" s="6" t="s">
        <v>25</v>
      </c>
      <c r="B11" s="6" t="s">
        <v>15</v>
      </c>
      <c r="C11" s="6" t="s">
        <v>16</v>
      </c>
      <c r="D11" s="8">
        <v>1429</v>
      </c>
      <c r="E11" s="10">
        <v>2200</v>
      </c>
      <c r="F11" s="10">
        <v>2161</v>
      </c>
      <c r="G11" s="12">
        <v>1930</v>
      </c>
    </row>
    <row r="12" spans="1:7" ht="15" customHeight="1" x14ac:dyDescent="0.3">
      <c r="A12" s="6" t="s">
        <v>26</v>
      </c>
      <c r="B12" s="6" t="s">
        <v>53</v>
      </c>
      <c r="C12" s="6" t="s">
        <v>18</v>
      </c>
      <c r="D12" s="8">
        <v>2087</v>
      </c>
      <c r="E12" s="10">
        <v>2732</v>
      </c>
      <c r="F12" s="10">
        <v>1451</v>
      </c>
      <c r="G12" s="12">
        <v>2090</v>
      </c>
    </row>
  </sheetData>
  <phoneticPr fontId="1" type="noConversion"/>
  <conditionalFormatting sqref="A3:G12">
    <cfRule type="expression" dxfId="1" priority="1">
      <formula>$G3&gt;=4500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zoomScaleNormal="100" workbookViewId="0">
      <selection activeCell="I29" sqref="I29"/>
    </sheetView>
  </sheetViews>
  <sheetFormatPr defaultColWidth="9" defaultRowHeight="15" customHeight="1" x14ac:dyDescent="0.3"/>
  <cols>
    <col min="1" max="1" width="11.625" style="1" customWidth="1"/>
    <col min="2" max="2" width="18.625" style="1" customWidth="1"/>
    <col min="3" max="3" width="16.25" style="1" customWidth="1"/>
    <col min="4" max="6" width="11.125" style="1" customWidth="1"/>
    <col min="7" max="7" width="12.125" style="1" customWidth="1"/>
    <col min="8" max="16384" width="9" style="1"/>
  </cols>
  <sheetData>
    <row r="2" spans="1:6" ht="15" customHeight="1" x14ac:dyDescent="0.3">
      <c r="A2" s="7" t="s">
        <v>7</v>
      </c>
      <c r="B2" s="7" t="s">
        <v>10</v>
      </c>
      <c r="C2" s="7" t="s">
        <v>8</v>
      </c>
      <c r="D2" s="7" t="s">
        <v>9</v>
      </c>
      <c r="E2" s="7" t="s">
        <v>4</v>
      </c>
      <c r="F2" s="7" t="s">
        <v>5</v>
      </c>
    </row>
    <row r="3" spans="1:6" ht="15" customHeight="1" x14ac:dyDescent="0.3">
      <c r="A3" s="6" t="s">
        <v>14</v>
      </c>
      <c r="B3" s="6" t="s">
        <v>15</v>
      </c>
      <c r="C3" s="6" t="s">
        <v>16</v>
      </c>
      <c r="D3" s="8">
        <v>976</v>
      </c>
      <c r="E3" s="10">
        <v>3180</v>
      </c>
      <c r="F3" s="10">
        <v>1995</v>
      </c>
    </row>
    <row r="4" spans="1:6" ht="15" customHeight="1" x14ac:dyDescent="0.3">
      <c r="A4" s="6" t="s">
        <v>17</v>
      </c>
      <c r="B4" s="6" t="s">
        <v>12</v>
      </c>
      <c r="C4" s="6" t="s">
        <v>18</v>
      </c>
      <c r="D4" s="8">
        <v>1263</v>
      </c>
      <c r="E4" s="10">
        <v>1177</v>
      </c>
      <c r="F4" s="10">
        <v>2413</v>
      </c>
    </row>
    <row r="5" spans="1:6" ht="15" customHeight="1" x14ac:dyDescent="0.3">
      <c r="A5" s="6" t="s">
        <v>21</v>
      </c>
      <c r="B5" s="6" t="s">
        <v>22</v>
      </c>
      <c r="C5" s="6" t="s">
        <v>16</v>
      </c>
      <c r="D5" s="8">
        <v>3186</v>
      </c>
      <c r="E5" s="10">
        <v>1885</v>
      </c>
      <c r="F5" s="10">
        <v>1977</v>
      </c>
    </row>
    <row r="6" spans="1:6" ht="15" customHeight="1" x14ac:dyDescent="0.3">
      <c r="A6" s="6" t="s">
        <v>23</v>
      </c>
      <c r="B6" s="6" t="s">
        <v>22</v>
      </c>
      <c r="C6" s="6" t="s">
        <v>16</v>
      </c>
      <c r="D6" s="8">
        <v>1835</v>
      </c>
      <c r="E6" s="10">
        <v>2889</v>
      </c>
      <c r="F6" s="10">
        <v>2088</v>
      </c>
    </row>
    <row r="7" spans="1:6" ht="15" customHeight="1" x14ac:dyDescent="0.3">
      <c r="A7" s="6" t="s">
        <v>25</v>
      </c>
      <c r="B7" s="6" t="s">
        <v>15</v>
      </c>
      <c r="C7" s="6" t="s">
        <v>16</v>
      </c>
      <c r="D7" s="8">
        <v>1429</v>
      </c>
      <c r="E7" s="10">
        <v>2200</v>
      </c>
      <c r="F7" s="10">
        <v>2161</v>
      </c>
    </row>
    <row r="8" spans="1:6" ht="15" customHeight="1" x14ac:dyDescent="0.3">
      <c r="A8" s="6" t="s">
        <v>26</v>
      </c>
      <c r="B8" s="6" t="s">
        <v>53</v>
      </c>
      <c r="C8" s="6" t="s">
        <v>18</v>
      </c>
      <c r="D8" s="8">
        <v>2087</v>
      </c>
      <c r="E8" s="10">
        <v>2732</v>
      </c>
      <c r="F8" s="10">
        <v>1451</v>
      </c>
    </row>
  </sheetData>
  <phoneticPr fontId="1" type="noConversion"/>
  <conditionalFormatting sqref="A3:F8">
    <cfRule type="expression" dxfId="0" priority="2">
      <formula>#REF!&gt;=4500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2</vt:i4>
      </vt:variant>
    </vt:vector>
  </HeadingPairs>
  <TitlesOfParts>
    <vt:vector size="10" baseType="lpstr">
      <vt:lpstr>판매현황</vt:lpstr>
      <vt:lpstr>부분합</vt:lpstr>
      <vt:lpstr>필터</vt:lpstr>
      <vt:lpstr>시나리오 요약</vt:lpstr>
      <vt:lpstr>시나리오</vt:lpstr>
      <vt:lpstr>피벗테이블 정답</vt:lpstr>
      <vt:lpstr>피벗테이블</vt:lpstr>
      <vt:lpstr>차트</vt:lpstr>
      <vt:lpstr>필터!Criteria</vt:lpstr>
      <vt:lpstr>필터!Extract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서희종</cp:lastModifiedBy>
  <dcterms:created xsi:type="dcterms:W3CDTF">2013-12-13T06:27:08Z</dcterms:created>
  <dcterms:modified xsi:type="dcterms:W3CDTF">2018-05-11T07:16:05Z</dcterms:modified>
</cp:coreProperties>
</file>