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85" windowWidth="21720" windowHeight="10965" tabRatio="697"/>
  </bookViews>
  <sheets>
    <sheet name="인기현황" sheetId="23" r:id="rId1"/>
    <sheet name="부분합" sheetId="18" r:id="rId2"/>
    <sheet name="필터" sheetId="19" r:id="rId3"/>
    <sheet name="시나리오 요약" sheetId="24" r:id="rId4"/>
    <sheet name="시나리오" sheetId="20" r:id="rId5"/>
    <sheet name="피벗테이블 정답" sheetId="25" r:id="rId6"/>
    <sheet name="피벗테이블" sheetId="21" r:id="rId7"/>
    <sheet name="차트" sheetId="22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4" i="23" l="1"/>
  <c r="E13" i="23"/>
  <c r="I4" i="23"/>
  <c r="I5" i="23"/>
  <c r="I6" i="23"/>
  <c r="I7" i="23"/>
  <c r="I8" i="23"/>
  <c r="I9" i="23"/>
  <c r="I10" i="23"/>
  <c r="I11" i="23"/>
  <c r="I12" i="23"/>
  <c r="I3" i="23"/>
  <c r="A21" i="18" l="1"/>
  <c r="A19" i="18"/>
  <c r="A15" i="18"/>
  <c r="A10" i="18"/>
  <c r="A5" i="18"/>
  <c r="E22" i="18"/>
  <c r="D22" i="18"/>
  <c r="E20" i="18"/>
  <c r="D20" i="18"/>
  <c r="E16" i="18"/>
  <c r="D16" i="18"/>
  <c r="E11" i="18"/>
  <c r="D11" i="18"/>
  <c r="E6" i="18"/>
  <c r="D6" i="18"/>
  <c r="H4" i="23"/>
  <c r="H5" i="23"/>
  <c r="H6" i="23"/>
  <c r="H7" i="23"/>
  <c r="H8" i="23"/>
  <c r="H9" i="23"/>
  <c r="H10" i="23"/>
  <c r="H11" i="23"/>
  <c r="H12" i="23"/>
  <c r="A15" i="19"/>
  <c r="E15" i="23"/>
  <c r="H3" i="23"/>
  <c r="G12" i="20" l="1"/>
  <c r="G11" i="20"/>
  <c r="G10" i="20"/>
  <c r="G9" i="20"/>
  <c r="G8" i="20"/>
  <c r="G7" i="20"/>
  <c r="G6" i="20"/>
  <c r="G5" i="20"/>
  <c r="G4" i="20"/>
  <c r="G3" i="20"/>
</calcChain>
</file>

<file path=xl/sharedStrings.xml><?xml version="1.0" encoding="utf-8"?>
<sst xmlns="http://schemas.openxmlformats.org/spreadsheetml/2006/main" count="278" uniqueCount="64">
  <si>
    <t>평균</t>
  </si>
  <si>
    <t>순위</t>
  </si>
  <si>
    <t>비고</t>
  </si>
  <si>
    <t>조건</t>
    <phoneticPr fontId="1" type="noConversion"/>
  </si>
  <si>
    <t>웹툰명</t>
  </si>
  <si>
    <t>장르</t>
  </si>
  <si>
    <t>연재사이트</t>
  </si>
  <si>
    <t>10대</t>
  </si>
  <si>
    <t>20대</t>
  </si>
  <si>
    <t>30대</t>
  </si>
  <si>
    <t>대학일기</t>
  </si>
  <si>
    <t>코믹</t>
  </si>
  <si>
    <t>네네웹툰</t>
  </si>
  <si>
    <t>골방환상곡</t>
  </si>
  <si>
    <t>순정만화</t>
  </si>
  <si>
    <t>로맨스</t>
  </si>
  <si>
    <t>다다웹툰</t>
  </si>
  <si>
    <t>윈드브레이커</t>
  </si>
  <si>
    <t>드라마</t>
  </si>
  <si>
    <t>천일야화</t>
  </si>
  <si>
    <t>판타지</t>
  </si>
  <si>
    <t>케이라툰</t>
  </si>
  <si>
    <t>찌질의 역사</t>
  </si>
  <si>
    <t>브릿지</t>
  </si>
  <si>
    <t>고양이 마마님</t>
  </si>
  <si>
    <t>극한 견주</t>
  </si>
  <si>
    <t>두근두근 플라워</t>
  </si>
  <si>
    <t>'장르'가 "코믹"인 '10대'의 합계</t>
    <phoneticPr fontId="1" type="noConversion"/>
  </si>
  <si>
    <t>'20대' 중 세 번째로 큰 값</t>
    <phoneticPr fontId="1" type="noConversion"/>
  </si>
  <si>
    <t>드라마 평균</t>
  </si>
  <si>
    <t>로맨스 평균</t>
  </si>
  <si>
    <t>코믹 평균</t>
  </si>
  <si>
    <t>판타지 평균</t>
  </si>
  <si>
    <t>전체 평균</t>
  </si>
  <si>
    <t>드라마 개수</t>
  </si>
  <si>
    <t>로맨스 개수</t>
  </si>
  <si>
    <t>코믹 개수</t>
  </si>
  <si>
    <t>판타지 개수</t>
  </si>
  <si>
    <t>전체 개수</t>
  </si>
  <si>
    <t>$D$5</t>
  </si>
  <si>
    <t>$D$9</t>
  </si>
  <si>
    <t>$D$10</t>
  </si>
  <si>
    <t>$G$5</t>
  </si>
  <si>
    <t>$G$9</t>
  </si>
  <si>
    <t>$G$10</t>
  </si>
  <si>
    <t>10대 105 증가</t>
  </si>
  <si>
    <t>만든 사람 자격검정팀 날짜 2017-08-26</t>
  </si>
  <si>
    <t>10대 95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</si>
  <si>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</si>
  <si>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</si>
  <si>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</si>
  <si>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</si>
  <si>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</si>
  <si>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</si>
  <si>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</si>
  <si>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평균 : 20대</t>
  </si>
  <si>
    <t>전체 평균 : 20대</t>
  </si>
  <si>
    <t>평균 : 30대</t>
  </si>
  <si>
    <t>전체 평균 : 30대</t>
  </si>
  <si>
    <t>****</t>
  </si>
  <si>
    <t>값</t>
  </si>
  <si>
    <t>'30대'의 최대값-최소값 차이</t>
    <phoneticPr fontId="1" type="noConversion"/>
  </si>
  <si>
    <t>평균 : 10대</t>
  </si>
  <si>
    <t>전체 평균 : 10대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</si>
</sst>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_);[Red]\(#,##0\)"/>
    <numFmt numFmtId="178" formatCode="#,##0_ "/>
    <numFmt numFmtId="179" formatCode="#,##0&quot;개&quot;"/>
    <numFmt numFmtId="180" formatCode="#&quot;위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77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6">
    <dxf>
      <alignment horizontal="center" readingOrder="0"/>
    </dxf>
    <dxf>
      <numFmt numFmtId="178" formatCode="#,##0_ "/>
    </dxf>
    <dxf>
      <alignment horizontal="center" readingOrder="0"/>
    </dxf>
    <dxf>
      <numFmt numFmtId="178" formatCode="#,##0_ "/>
    </dxf>
    <dxf>
      <alignment horizontal="right" readingOrder="0"/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>
                <a:latin typeface="바탕체" panose="02030609000101010101" pitchFamily="17" charset="-127"/>
                <a:ea typeface="바탕체" panose="02030609000101010101" pitchFamily="17" charset="-127"/>
              </a:defRPr>
            </a:pPr>
            <a:r>
              <a:rPr lang="ko-KR" sz="1800">
                <a:latin typeface="바탕체" panose="02030609000101010101" pitchFamily="17" charset="-127"/>
                <a:ea typeface="바탕체" panose="02030609000101010101" pitchFamily="17" charset="-127"/>
              </a:rPr>
              <a:t>연령별 인기 웹툰 추천수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10대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순정만화</c:v>
                </c:pt>
                <c:pt idx="1">
                  <c:v>천일야화</c:v>
                </c:pt>
                <c:pt idx="2">
                  <c:v>브릿지</c:v>
                </c:pt>
                <c:pt idx="3">
                  <c:v>고양이 마마님</c:v>
                </c:pt>
                <c:pt idx="4">
                  <c:v>극한 견주</c:v>
                </c:pt>
                <c:pt idx="5">
                  <c:v>두근두근 플라워</c:v>
                </c:pt>
              </c:strCache>
            </c:strRef>
          </c:cat>
          <c:val>
            <c:numRef>
              <c:f>차트!$C$3:$C$8</c:f>
              <c:numCache>
                <c:formatCode>#,##0_);[Red]\(#,##0\)</c:formatCode>
                <c:ptCount val="6"/>
                <c:pt idx="0">
                  <c:v>2095</c:v>
                </c:pt>
                <c:pt idx="1">
                  <c:v>2293</c:v>
                </c:pt>
                <c:pt idx="2">
                  <c:v>2375</c:v>
                </c:pt>
                <c:pt idx="3">
                  <c:v>2362</c:v>
                </c:pt>
                <c:pt idx="4">
                  <c:v>2310</c:v>
                </c:pt>
                <c:pt idx="5">
                  <c:v>2445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20대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순정만화</c:v>
                </c:pt>
                <c:pt idx="1">
                  <c:v>천일야화</c:v>
                </c:pt>
                <c:pt idx="2">
                  <c:v>브릿지</c:v>
                </c:pt>
                <c:pt idx="3">
                  <c:v>고양이 마마님</c:v>
                </c:pt>
                <c:pt idx="4">
                  <c:v>극한 견주</c:v>
                </c:pt>
                <c:pt idx="5">
                  <c:v>두근두근 플라워</c:v>
                </c:pt>
              </c:strCache>
            </c:strRef>
          </c:cat>
          <c:val>
            <c:numRef>
              <c:f>차트!$D$3:$D$8</c:f>
              <c:numCache>
                <c:formatCode>#,##0_);[Red]\(#,##0\)</c:formatCode>
                <c:ptCount val="6"/>
                <c:pt idx="0">
                  <c:v>2413</c:v>
                </c:pt>
                <c:pt idx="1">
                  <c:v>2348</c:v>
                </c:pt>
                <c:pt idx="2">
                  <c:v>1746</c:v>
                </c:pt>
                <c:pt idx="3">
                  <c:v>2111</c:v>
                </c:pt>
                <c:pt idx="4">
                  <c:v>1512</c:v>
                </c:pt>
                <c:pt idx="5">
                  <c:v>2003</c:v>
                </c:pt>
              </c:numCache>
            </c:numRef>
          </c:val>
        </c:ser>
        <c:ser>
          <c:idx val="2"/>
          <c:order val="2"/>
          <c:tx>
            <c:strRef>
              <c:f>차트!$E$2</c:f>
              <c:strCache>
                <c:ptCount val="1"/>
                <c:pt idx="0">
                  <c:v>30대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차트!$A$3:$A$8</c:f>
              <c:strCache>
                <c:ptCount val="6"/>
                <c:pt idx="0">
                  <c:v>순정만화</c:v>
                </c:pt>
                <c:pt idx="1">
                  <c:v>천일야화</c:v>
                </c:pt>
                <c:pt idx="2">
                  <c:v>브릿지</c:v>
                </c:pt>
                <c:pt idx="3">
                  <c:v>고양이 마마님</c:v>
                </c:pt>
                <c:pt idx="4">
                  <c:v>극한 견주</c:v>
                </c:pt>
                <c:pt idx="5">
                  <c:v>두근두근 플라워</c:v>
                </c:pt>
              </c:strCache>
            </c:strRef>
          </c:cat>
          <c:val>
            <c:numRef>
              <c:f>차트!$E$3:$E$8</c:f>
              <c:numCache>
                <c:formatCode>#,##0_);[Red]\(#,##0\)</c:formatCode>
                <c:ptCount val="6"/>
                <c:pt idx="0">
                  <c:v>1439</c:v>
                </c:pt>
                <c:pt idx="1">
                  <c:v>1109</c:v>
                </c:pt>
                <c:pt idx="2">
                  <c:v>1196</c:v>
                </c:pt>
                <c:pt idx="3">
                  <c:v>1400</c:v>
                </c:pt>
                <c:pt idx="4">
                  <c:v>1461</c:v>
                </c:pt>
                <c:pt idx="5">
                  <c:v>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3856"/>
        <c:axId val="176494080"/>
      </c:barChart>
      <c:catAx>
        <c:axId val="15071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494080"/>
        <c:crosses val="autoZero"/>
        <c:auto val="1"/>
        <c:lblAlgn val="ctr"/>
        <c:lblOffset val="100"/>
        <c:noMultiLvlLbl val="0"/>
      </c:catAx>
      <c:valAx>
        <c:axId val="1764940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0713856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chemeClr val="accent3"/>
      </a:solidFill>
      <a:prstDash val="dash"/>
    </a:ln>
  </c:spPr>
  <c:txPr>
    <a:bodyPr/>
    <a:lstStyle/>
    <a:p>
      <a:pPr>
        <a:defRPr sz="1100"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66675</xdr:rowOff>
    </xdr:from>
    <xdr:to>
      <xdr:col>7</xdr:col>
      <xdr:colOff>685800</xdr:colOff>
      <xdr:row>0</xdr:row>
      <xdr:rowOff>933450</xdr:rowOff>
    </xdr:to>
    <xdr:sp macro="" textlink="">
      <xdr:nvSpPr>
        <xdr:cNvPr id="2" name="원통 1"/>
        <xdr:cNvSpPr/>
      </xdr:nvSpPr>
      <xdr:spPr>
        <a:xfrm>
          <a:off x="1390650" y="66675"/>
          <a:ext cx="5981700" cy="866775"/>
        </a:xfrm>
        <a:prstGeom prst="can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연령별 인기 웹툰 추천수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33337</xdr:rowOff>
    </xdr:from>
    <xdr:to>
      <xdr:col>7</xdr:col>
      <xdr:colOff>857249</xdr:colOff>
      <xdr:row>26</xdr:row>
      <xdr:rowOff>161925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자격검정팀" refreshedDate="42973.533858449075" createdVersion="4" refreshedVersion="4" minRefreshableVersion="3" recordCount="10">
  <cacheSource type="worksheet">
    <worksheetSource ref="A2:G12" sheet="피벗테이블"/>
  </cacheSource>
  <cacheFields count="7">
    <cacheField name="웹툰명" numFmtId="0">
      <sharedItems/>
    </cacheField>
    <cacheField name="장르" numFmtId="0">
      <sharedItems count="4">
        <s v="코믹"/>
        <s v="로맨스"/>
        <s v="드라마"/>
        <s v="판타지"/>
      </sharedItems>
    </cacheField>
    <cacheField name="연재사이트" numFmtId="0">
      <sharedItems count="3">
        <s v="네네웹툰"/>
        <s v="다다웹툰"/>
        <s v="케이라툰"/>
      </sharedItems>
    </cacheField>
    <cacheField name="10대" numFmtId="0">
      <sharedItems containsSemiMixedTypes="0" containsString="0" containsNumber="1" containsInteger="1" minValue="1997" maxValue="2539"/>
    </cacheField>
    <cacheField name="20대" numFmtId="0">
      <sharedItems containsSemiMixedTypes="0" containsString="0" containsNumber="1" containsInteger="1" minValue="1512" maxValue="2413"/>
    </cacheField>
    <cacheField name="30대" numFmtId="0">
      <sharedItems containsSemiMixedTypes="0" containsString="0" containsNumber="1" containsInteger="1" minValue="1109" maxValue="2166"/>
    </cacheField>
    <cacheField name="평균" numFmtId="176">
      <sharedItems containsSemiMixedTypes="0" containsString="0" containsNumber="1" minValue="1701.3333333333333" maxValue="2169.6666666666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대학일기"/>
    <x v="0"/>
    <x v="0"/>
    <n v="2332"/>
    <n v="1807"/>
    <n v="2009"/>
    <n v="2049.3333333333335"/>
  </r>
  <r>
    <s v="골방환상곡"/>
    <x v="0"/>
    <x v="0"/>
    <n v="1997"/>
    <n v="1765"/>
    <n v="1342"/>
    <n v="1701.3333333333333"/>
  </r>
  <r>
    <s v="순정만화"/>
    <x v="1"/>
    <x v="1"/>
    <n v="2095"/>
    <n v="2413"/>
    <n v="1439"/>
    <n v="1982.3333333333333"/>
  </r>
  <r>
    <s v="윈드브레이커"/>
    <x v="2"/>
    <x v="0"/>
    <n v="2539"/>
    <n v="1804"/>
    <n v="2166"/>
    <n v="2169.6666666666665"/>
  </r>
  <r>
    <s v="천일야화"/>
    <x v="3"/>
    <x v="2"/>
    <n v="2293"/>
    <n v="2348"/>
    <n v="1109"/>
    <n v="1916.6666666666667"/>
  </r>
  <r>
    <s v="찌질의 역사"/>
    <x v="1"/>
    <x v="0"/>
    <n v="2448"/>
    <n v="2166"/>
    <n v="1368"/>
    <n v="1994"/>
  </r>
  <r>
    <s v="브릿지"/>
    <x v="2"/>
    <x v="1"/>
    <n v="2375"/>
    <n v="1746"/>
    <n v="1196"/>
    <n v="1772.3333333333333"/>
  </r>
  <r>
    <s v="고양이 마마님"/>
    <x v="3"/>
    <x v="1"/>
    <n v="2362"/>
    <n v="2111"/>
    <n v="1400"/>
    <n v="1957.6666666666667"/>
  </r>
  <r>
    <s v="극한 견주"/>
    <x v="0"/>
    <x v="2"/>
    <n v="2310"/>
    <n v="1512"/>
    <n v="1461"/>
    <n v="1761"/>
  </r>
  <r>
    <s v="두근두근 플라워"/>
    <x v="1"/>
    <x v="2"/>
    <n v="2445"/>
    <n v="2003"/>
    <n v="1797"/>
    <n v="2081.66666666666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*" updatedVersion="4" minRefreshableVersion="3" useAutoFormatting="1" colGrandTotals="0" itemPrintTitles="1" mergeItem="1" createdVersion="4" indent="0" compact="0" compactData="0" multipleFieldFilters="0">
  <location ref="A3:F13" firstHeaderRow="1" firstDataRow="2" firstDataCol="2"/>
  <pivotFields count="7">
    <pivotField compact="0" outline="0" showAll="0"/>
    <pivotField axis="axisCol" compact="0" outline="0" showAll="0">
      <items count="5">
        <item x="2"/>
        <item x="1"/>
        <item x="0"/>
        <item x="3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numFmtId="176" outline="0" showAll="0"/>
  </pivotFields>
  <rowFields count="2">
    <field x="2"/>
    <field x="-2"/>
  </rowFields>
  <rowItems count="9"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1"/>
  </colFields>
  <colItems count="4">
    <i>
      <x/>
    </i>
    <i>
      <x v="1"/>
    </i>
    <i>
      <x v="2"/>
    </i>
    <i>
      <x v="3"/>
    </i>
  </colItems>
  <dataFields count="3">
    <dataField name="평균 : 10대" fld="3" subtotal="average" baseField="2" baseItem="1"/>
    <dataField name="평균 : 20대" fld="4" subtotal="average" baseField="2" baseItem="0"/>
    <dataField name="평균 : 30대" fld="5" subtotal="average" baseField="2" baseItem="0"/>
  </dataFields>
  <formats count="5"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J16" sqref="J16"/>
    </sheetView>
  </sheetViews>
  <sheetFormatPr defaultColWidth="9" defaultRowHeight="15" customHeight="1" x14ac:dyDescent="0.3"/>
  <cols>
    <col min="1" max="1" width="17.625" style="3" customWidth="1"/>
    <col min="2" max="2" width="11.625" style="3" customWidth="1"/>
    <col min="3" max="3" width="10.375" style="3" bestFit="1" customWidth="1"/>
    <col min="4" max="6" width="11.5" style="3" customWidth="1"/>
    <col min="7" max="7" width="13.625" style="3" customWidth="1"/>
    <col min="8" max="8" width="9.625" style="3" customWidth="1"/>
    <col min="9" max="9" width="12.75" style="3" customWidth="1"/>
    <col min="10" max="16384" width="9" style="3"/>
  </cols>
  <sheetData>
    <row r="1" spans="1:9" ht="80.099999999999994" customHeigh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8" customHeight="1" x14ac:dyDescent="0.3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0</v>
      </c>
      <c r="H2" s="11" t="s">
        <v>1</v>
      </c>
      <c r="I2" s="11" t="s">
        <v>2</v>
      </c>
    </row>
    <row r="3" spans="1:9" ht="18" customHeight="1" x14ac:dyDescent="0.3">
      <c r="A3" s="6" t="s">
        <v>10</v>
      </c>
      <c r="B3" s="6" t="s">
        <v>11</v>
      </c>
      <c r="C3" s="6" t="s">
        <v>12</v>
      </c>
      <c r="D3" s="9">
        <v>2332</v>
      </c>
      <c r="E3" s="10">
        <v>1807</v>
      </c>
      <c r="F3" s="10">
        <v>2009</v>
      </c>
      <c r="G3" s="14">
        <v>2049.3333333333335</v>
      </c>
      <c r="H3" s="15">
        <f>RANK(G3,$G$3:$G$12)</f>
        <v>3</v>
      </c>
      <c r="I3" s="6" t="str">
        <f>IF(G3&gt;=2000,"추천웹툰","")</f>
        <v>추천웹툰</v>
      </c>
    </row>
    <row r="4" spans="1:9" ht="18" customHeight="1" x14ac:dyDescent="0.3">
      <c r="A4" s="6" t="s">
        <v>13</v>
      </c>
      <c r="B4" s="6" t="s">
        <v>11</v>
      </c>
      <c r="C4" s="6" t="s">
        <v>12</v>
      </c>
      <c r="D4" s="9">
        <v>1997</v>
      </c>
      <c r="E4" s="10">
        <v>1765</v>
      </c>
      <c r="F4" s="10">
        <v>1342</v>
      </c>
      <c r="G4" s="14">
        <v>1701.3333333333333</v>
      </c>
      <c r="H4" s="15">
        <f t="shared" ref="H4:H12" si="0">RANK(G4,$G$3:$G$12)</f>
        <v>10</v>
      </c>
      <c r="I4" s="6" t="str">
        <f t="shared" ref="I4:I12" si="1">IF(G4&gt;=2000,"추천웹툰","")</f>
        <v/>
      </c>
    </row>
    <row r="5" spans="1:9" ht="18" customHeight="1" x14ac:dyDescent="0.3">
      <c r="A5" s="6" t="s">
        <v>14</v>
      </c>
      <c r="B5" s="6" t="s">
        <v>15</v>
      </c>
      <c r="C5" s="6" t="s">
        <v>16</v>
      </c>
      <c r="D5" s="9">
        <v>2095</v>
      </c>
      <c r="E5" s="10">
        <v>2413</v>
      </c>
      <c r="F5" s="10">
        <v>1439</v>
      </c>
      <c r="G5" s="14">
        <v>1982.3333333333333</v>
      </c>
      <c r="H5" s="15">
        <f t="shared" si="0"/>
        <v>5</v>
      </c>
      <c r="I5" s="6" t="str">
        <f t="shared" si="1"/>
        <v/>
      </c>
    </row>
    <row r="6" spans="1:9" ht="18" customHeight="1" x14ac:dyDescent="0.3">
      <c r="A6" s="6" t="s">
        <v>17</v>
      </c>
      <c r="B6" s="6" t="s">
        <v>18</v>
      </c>
      <c r="C6" s="6" t="s">
        <v>12</v>
      </c>
      <c r="D6" s="9">
        <v>2539</v>
      </c>
      <c r="E6" s="10">
        <v>1804</v>
      </c>
      <c r="F6" s="10">
        <v>2166</v>
      </c>
      <c r="G6" s="14">
        <v>2169.6666666666665</v>
      </c>
      <c r="H6" s="15">
        <f t="shared" si="0"/>
        <v>1</v>
      </c>
      <c r="I6" s="6" t="str">
        <f t="shared" si="1"/>
        <v>추천웹툰</v>
      </c>
    </row>
    <row r="7" spans="1:9" ht="18" customHeight="1" x14ac:dyDescent="0.3">
      <c r="A7" s="6" t="s">
        <v>19</v>
      </c>
      <c r="B7" s="6" t="s">
        <v>20</v>
      </c>
      <c r="C7" s="6" t="s">
        <v>21</v>
      </c>
      <c r="D7" s="9">
        <v>2293</v>
      </c>
      <c r="E7" s="10">
        <v>2348</v>
      </c>
      <c r="F7" s="10">
        <v>1109</v>
      </c>
      <c r="G7" s="14">
        <v>1916.6666666666667</v>
      </c>
      <c r="H7" s="15">
        <f t="shared" si="0"/>
        <v>7</v>
      </c>
      <c r="I7" s="6" t="str">
        <f t="shared" si="1"/>
        <v/>
      </c>
    </row>
    <row r="8" spans="1:9" ht="18" customHeight="1" x14ac:dyDescent="0.3">
      <c r="A8" s="6" t="s">
        <v>22</v>
      </c>
      <c r="B8" s="6" t="s">
        <v>15</v>
      </c>
      <c r="C8" s="6" t="s">
        <v>12</v>
      </c>
      <c r="D8" s="9">
        <v>2448</v>
      </c>
      <c r="E8" s="10">
        <v>2166</v>
      </c>
      <c r="F8" s="10">
        <v>1368</v>
      </c>
      <c r="G8" s="14">
        <v>1994</v>
      </c>
      <c r="H8" s="15">
        <f t="shared" si="0"/>
        <v>4</v>
      </c>
      <c r="I8" s="6" t="str">
        <f t="shared" si="1"/>
        <v/>
      </c>
    </row>
    <row r="9" spans="1:9" ht="18" customHeight="1" x14ac:dyDescent="0.3">
      <c r="A9" s="6" t="s">
        <v>23</v>
      </c>
      <c r="B9" s="6" t="s">
        <v>18</v>
      </c>
      <c r="C9" s="6" t="s">
        <v>16</v>
      </c>
      <c r="D9" s="9">
        <v>2375</v>
      </c>
      <c r="E9" s="10">
        <v>1746</v>
      </c>
      <c r="F9" s="10">
        <v>1196</v>
      </c>
      <c r="G9" s="14">
        <v>1772.3333333333333</v>
      </c>
      <c r="H9" s="15">
        <f t="shared" si="0"/>
        <v>8</v>
      </c>
      <c r="I9" s="6" t="str">
        <f t="shared" si="1"/>
        <v/>
      </c>
    </row>
    <row r="10" spans="1:9" ht="18" customHeight="1" x14ac:dyDescent="0.3">
      <c r="A10" s="6" t="s">
        <v>24</v>
      </c>
      <c r="B10" s="6" t="s">
        <v>20</v>
      </c>
      <c r="C10" s="6" t="s">
        <v>16</v>
      </c>
      <c r="D10" s="9">
        <v>2362</v>
      </c>
      <c r="E10" s="10">
        <v>2111</v>
      </c>
      <c r="F10" s="10">
        <v>1400</v>
      </c>
      <c r="G10" s="14">
        <v>1957.6666666666667</v>
      </c>
      <c r="H10" s="15">
        <f t="shared" si="0"/>
        <v>6</v>
      </c>
      <c r="I10" s="6" t="str">
        <f t="shared" si="1"/>
        <v/>
      </c>
    </row>
    <row r="11" spans="1:9" ht="18" customHeight="1" x14ac:dyDescent="0.3">
      <c r="A11" s="6" t="s">
        <v>25</v>
      </c>
      <c r="B11" s="6" t="s">
        <v>11</v>
      </c>
      <c r="C11" s="6" t="s">
        <v>21</v>
      </c>
      <c r="D11" s="9">
        <v>2310</v>
      </c>
      <c r="E11" s="10">
        <v>1512</v>
      </c>
      <c r="F11" s="10">
        <v>1461</v>
      </c>
      <c r="G11" s="14">
        <v>1761</v>
      </c>
      <c r="H11" s="15">
        <f t="shared" si="0"/>
        <v>9</v>
      </c>
      <c r="I11" s="6" t="str">
        <f t="shared" si="1"/>
        <v/>
      </c>
    </row>
    <row r="12" spans="1:9" ht="18" customHeight="1" x14ac:dyDescent="0.3">
      <c r="A12" s="6" t="s">
        <v>26</v>
      </c>
      <c r="B12" s="6" t="s">
        <v>15</v>
      </c>
      <c r="C12" s="6" t="s">
        <v>21</v>
      </c>
      <c r="D12" s="9">
        <v>2445</v>
      </c>
      <c r="E12" s="10">
        <v>2003</v>
      </c>
      <c r="F12" s="10">
        <v>1797</v>
      </c>
      <c r="G12" s="14">
        <v>2081.6666666666665</v>
      </c>
      <c r="H12" s="15">
        <f t="shared" si="0"/>
        <v>2</v>
      </c>
      <c r="I12" s="6" t="str">
        <f t="shared" si="1"/>
        <v>추천웹툰</v>
      </c>
    </row>
    <row r="13" spans="1:9" ht="18" customHeight="1" x14ac:dyDescent="0.3">
      <c r="A13" s="44" t="s">
        <v>61</v>
      </c>
      <c r="B13" s="44"/>
      <c r="C13" s="44"/>
      <c r="D13" s="44"/>
      <c r="E13" s="42">
        <f>MAX(F3:F12)-MIN(F3:F12)</f>
        <v>1057</v>
      </c>
      <c r="F13" s="42"/>
      <c r="G13" s="42"/>
      <c r="H13" s="43"/>
      <c r="I13" s="43"/>
    </row>
    <row r="14" spans="1:9" ht="18" customHeight="1" x14ac:dyDescent="0.3">
      <c r="A14" s="44" t="s">
        <v>27</v>
      </c>
      <c r="B14" s="44"/>
      <c r="C14" s="44"/>
      <c r="D14" s="44"/>
      <c r="E14" s="42">
        <f>DSUM(A2:I12,D2,B2:B3)</f>
        <v>6639</v>
      </c>
      <c r="F14" s="42"/>
      <c r="G14" s="42"/>
      <c r="H14" s="43"/>
      <c r="I14" s="43"/>
    </row>
    <row r="15" spans="1:9" ht="18" customHeight="1" x14ac:dyDescent="0.3">
      <c r="A15" s="44" t="s">
        <v>28</v>
      </c>
      <c r="B15" s="44"/>
      <c r="C15" s="44"/>
      <c r="D15" s="44"/>
      <c r="E15" s="42">
        <f>LARGE(E3:E12,3)</f>
        <v>2166</v>
      </c>
      <c r="F15" s="42"/>
      <c r="G15" s="42"/>
      <c r="H15" s="43"/>
      <c r="I15" s="43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5" priority="1">
      <formula>$B3="로맨스"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ColWidth="9" defaultRowHeight="15" customHeight="1" outlineLevelRow="3" outlineLevelCol="2" x14ac:dyDescent="0.3"/>
  <cols>
    <col min="1" max="1" width="16.25" style="1" customWidth="1"/>
    <col min="2" max="2" width="15.625" style="1" customWidth="1"/>
    <col min="3" max="3" width="13.25" style="1" bestFit="1" customWidth="1"/>
    <col min="4" max="6" width="11.5" style="1" customWidth="1" outlineLevel="2"/>
    <col min="7" max="7" width="11.5" style="1" customWidth="1"/>
    <col min="8" max="16384" width="9" style="1"/>
  </cols>
  <sheetData>
    <row r="2" spans="1:7" ht="15" customHeight="1" x14ac:dyDescent="0.3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0</v>
      </c>
    </row>
    <row r="3" spans="1:7" ht="15" customHeight="1" outlineLevel="3" x14ac:dyDescent="0.3">
      <c r="A3" s="6" t="s">
        <v>17</v>
      </c>
      <c r="B3" s="6" t="s">
        <v>18</v>
      </c>
      <c r="C3" s="6" t="s">
        <v>12</v>
      </c>
      <c r="D3" s="9">
        <v>2539</v>
      </c>
      <c r="E3" s="10">
        <v>1804</v>
      </c>
      <c r="F3" s="10">
        <v>2166</v>
      </c>
      <c r="G3" s="10">
        <v>2169.6666666666665</v>
      </c>
    </row>
    <row r="4" spans="1:7" ht="15" customHeight="1" outlineLevel="3" x14ac:dyDescent="0.3">
      <c r="A4" s="6" t="s">
        <v>23</v>
      </c>
      <c r="B4" s="6" t="s">
        <v>18</v>
      </c>
      <c r="C4" s="6" t="s">
        <v>16</v>
      </c>
      <c r="D4" s="9">
        <v>2375</v>
      </c>
      <c r="E4" s="10">
        <v>1746</v>
      </c>
      <c r="F4" s="10">
        <v>1196</v>
      </c>
      <c r="G4" s="10">
        <v>1772.3333333333333</v>
      </c>
    </row>
    <row r="5" spans="1:7" ht="15" customHeight="1" outlineLevel="2" x14ac:dyDescent="0.3">
      <c r="A5" s="6">
        <f>SUBTOTAL(3,A3:A4)</f>
        <v>2</v>
      </c>
      <c r="B5" s="16" t="s">
        <v>34</v>
      </c>
      <c r="C5" s="6"/>
      <c r="D5" s="9"/>
      <c r="E5" s="10"/>
      <c r="F5" s="10"/>
      <c r="G5" s="10"/>
    </row>
    <row r="6" spans="1:7" ht="15" customHeight="1" outlineLevel="1" x14ac:dyDescent="0.3">
      <c r="A6" s="6"/>
      <c r="B6" s="16" t="s">
        <v>29</v>
      </c>
      <c r="C6" s="6"/>
      <c r="D6" s="9">
        <f>SUBTOTAL(1,D3:D4)</f>
        <v>2457</v>
      </c>
      <c r="E6" s="10">
        <f>SUBTOTAL(1,E3:E4)</f>
        <v>1775</v>
      </c>
      <c r="F6" s="10"/>
      <c r="G6" s="10"/>
    </row>
    <row r="7" spans="1:7" ht="15" customHeight="1" outlineLevel="3" x14ac:dyDescent="0.3">
      <c r="A7" s="6" t="s">
        <v>14</v>
      </c>
      <c r="B7" s="6" t="s">
        <v>15</v>
      </c>
      <c r="C7" s="6" t="s">
        <v>16</v>
      </c>
      <c r="D7" s="9">
        <v>2095</v>
      </c>
      <c r="E7" s="10">
        <v>2413</v>
      </c>
      <c r="F7" s="10">
        <v>1439</v>
      </c>
      <c r="G7" s="10">
        <v>1982.3333333333333</v>
      </c>
    </row>
    <row r="8" spans="1:7" ht="15" customHeight="1" outlineLevel="3" x14ac:dyDescent="0.3">
      <c r="A8" s="6" t="s">
        <v>22</v>
      </c>
      <c r="B8" s="6" t="s">
        <v>15</v>
      </c>
      <c r="C8" s="6" t="s">
        <v>12</v>
      </c>
      <c r="D8" s="9">
        <v>2448</v>
      </c>
      <c r="E8" s="10">
        <v>2166</v>
      </c>
      <c r="F8" s="10">
        <v>1368</v>
      </c>
      <c r="G8" s="10">
        <v>1994</v>
      </c>
    </row>
    <row r="9" spans="1:7" ht="15" customHeight="1" outlineLevel="3" x14ac:dyDescent="0.3">
      <c r="A9" s="6" t="s">
        <v>26</v>
      </c>
      <c r="B9" s="6" t="s">
        <v>15</v>
      </c>
      <c r="C9" s="6" t="s">
        <v>21</v>
      </c>
      <c r="D9" s="9">
        <v>2445</v>
      </c>
      <c r="E9" s="10">
        <v>2003</v>
      </c>
      <c r="F9" s="10">
        <v>1797</v>
      </c>
      <c r="G9" s="10">
        <v>2081.6666666666665</v>
      </c>
    </row>
    <row r="10" spans="1:7" ht="15" customHeight="1" outlineLevel="2" x14ac:dyDescent="0.3">
      <c r="A10" s="6">
        <f>SUBTOTAL(3,A7:A9)</f>
        <v>3</v>
      </c>
      <c r="B10" s="16" t="s">
        <v>35</v>
      </c>
      <c r="C10" s="6"/>
      <c r="D10" s="9"/>
      <c r="E10" s="10"/>
      <c r="F10" s="10"/>
      <c r="G10" s="10"/>
    </row>
    <row r="11" spans="1:7" ht="15" customHeight="1" outlineLevel="1" x14ac:dyDescent="0.3">
      <c r="A11" s="6"/>
      <c r="B11" s="16" t="s">
        <v>30</v>
      </c>
      <c r="C11" s="6"/>
      <c r="D11" s="9">
        <f>SUBTOTAL(1,D7:D9)</f>
        <v>2329.3333333333335</v>
      </c>
      <c r="E11" s="10">
        <f>SUBTOTAL(1,E7:E9)</f>
        <v>2194</v>
      </c>
      <c r="F11" s="10"/>
      <c r="G11" s="10"/>
    </row>
    <row r="12" spans="1:7" ht="15" customHeight="1" outlineLevel="3" x14ac:dyDescent="0.3">
      <c r="A12" s="6" t="s">
        <v>10</v>
      </c>
      <c r="B12" s="6" t="s">
        <v>11</v>
      </c>
      <c r="C12" s="6" t="s">
        <v>12</v>
      </c>
      <c r="D12" s="9">
        <v>2332</v>
      </c>
      <c r="E12" s="10">
        <v>1807</v>
      </c>
      <c r="F12" s="10">
        <v>2009</v>
      </c>
      <c r="G12" s="10">
        <v>2049.3333333333335</v>
      </c>
    </row>
    <row r="13" spans="1:7" ht="15" customHeight="1" outlineLevel="3" x14ac:dyDescent="0.3">
      <c r="A13" s="6" t="s">
        <v>13</v>
      </c>
      <c r="B13" s="6" t="s">
        <v>11</v>
      </c>
      <c r="C13" s="6" t="s">
        <v>12</v>
      </c>
      <c r="D13" s="9">
        <v>1997</v>
      </c>
      <c r="E13" s="10">
        <v>1765</v>
      </c>
      <c r="F13" s="10">
        <v>1342</v>
      </c>
      <c r="G13" s="10">
        <v>1701.3333333333333</v>
      </c>
    </row>
    <row r="14" spans="1:7" ht="15" customHeight="1" outlineLevel="3" x14ac:dyDescent="0.3">
      <c r="A14" s="6" t="s">
        <v>25</v>
      </c>
      <c r="B14" s="6" t="s">
        <v>11</v>
      </c>
      <c r="C14" s="6" t="s">
        <v>21</v>
      </c>
      <c r="D14" s="9">
        <v>2310</v>
      </c>
      <c r="E14" s="10">
        <v>1512</v>
      </c>
      <c r="F14" s="10">
        <v>1461</v>
      </c>
      <c r="G14" s="10">
        <v>1761</v>
      </c>
    </row>
    <row r="15" spans="1:7" ht="15" customHeight="1" outlineLevel="2" x14ac:dyDescent="0.3">
      <c r="A15" s="6">
        <f>SUBTOTAL(3,A12:A14)</f>
        <v>3</v>
      </c>
      <c r="B15" s="16" t="s">
        <v>36</v>
      </c>
      <c r="C15" s="6"/>
      <c r="D15" s="9"/>
      <c r="E15" s="10"/>
      <c r="F15" s="10"/>
      <c r="G15" s="10"/>
    </row>
    <row r="16" spans="1:7" ht="15" customHeight="1" outlineLevel="1" x14ac:dyDescent="0.3">
      <c r="A16" s="6"/>
      <c r="B16" s="16" t="s">
        <v>31</v>
      </c>
      <c r="C16" s="6"/>
      <c r="D16" s="9">
        <f>SUBTOTAL(1,D12:D14)</f>
        <v>2213</v>
      </c>
      <c r="E16" s="10">
        <f>SUBTOTAL(1,E12:E14)</f>
        <v>1694.6666666666667</v>
      </c>
      <c r="F16" s="10"/>
      <c r="G16" s="10"/>
    </row>
    <row r="17" spans="1:7" ht="15" customHeight="1" outlineLevel="3" x14ac:dyDescent="0.3">
      <c r="A17" s="6" t="s">
        <v>19</v>
      </c>
      <c r="B17" s="6" t="s">
        <v>20</v>
      </c>
      <c r="C17" s="6" t="s">
        <v>21</v>
      </c>
      <c r="D17" s="9">
        <v>2293</v>
      </c>
      <c r="E17" s="10">
        <v>2348</v>
      </c>
      <c r="F17" s="10">
        <v>1109</v>
      </c>
      <c r="G17" s="10">
        <v>1916.6666666666667</v>
      </c>
    </row>
    <row r="18" spans="1:7" ht="15" customHeight="1" outlineLevel="3" x14ac:dyDescent="0.3">
      <c r="A18" s="6" t="s">
        <v>24</v>
      </c>
      <c r="B18" s="6" t="s">
        <v>20</v>
      </c>
      <c r="C18" s="6" t="s">
        <v>16</v>
      </c>
      <c r="D18" s="9">
        <v>2362</v>
      </c>
      <c r="E18" s="10">
        <v>2111</v>
      </c>
      <c r="F18" s="10">
        <v>1400</v>
      </c>
      <c r="G18" s="10">
        <v>1957.6666666666667</v>
      </c>
    </row>
    <row r="19" spans="1:7" ht="15" customHeight="1" outlineLevel="2" x14ac:dyDescent="0.3">
      <c r="A19" s="17">
        <f>SUBTOTAL(3,A17:A18)</f>
        <v>2</v>
      </c>
      <c r="B19" s="18" t="s">
        <v>37</v>
      </c>
      <c r="C19" s="17"/>
      <c r="D19" s="19"/>
      <c r="E19" s="20"/>
      <c r="F19" s="20"/>
      <c r="G19" s="20"/>
    </row>
    <row r="20" spans="1:7" ht="15" customHeight="1" outlineLevel="1" x14ac:dyDescent="0.3">
      <c r="A20" s="17"/>
      <c r="B20" s="18" t="s">
        <v>32</v>
      </c>
      <c r="C20" s="17"/>
      <c r="D20" s="19">
        <f>SUBTOTAL(1,D17:D18)</f>
        <v>2327.5</v>
      </c>
      <c r="E20" s="20">
        <f>SUBTOTAL(1,E17:E18)</f>
        <v>2229.5</v>
      </c>
      <c r="F20" s="20"/>
      <c r="G20" s="20"/>
    </row>
    <row r="21" spans="1:7" ht="15" customHeight="1" x14ac:dyDescent="0.3">
      <c r="A21" s="17">
        <f>SUBTOTAL(3,A3:A18)</f>
        <v>10</v>
      </c>
      <c r="B21" s="18" t="s">
        <v>38</v>
      </c>
      <c r="C21" s="17"/>
      <c r="D21" s="19"/>
      <c r="E21" s="20"/>
      <c r="F21" s="20"/>
      <c r="G21" s="20"/>
    </row>
    <row r="22" spans="1:7" ht="15" customHeight="1" x14ac:dyDescent="0.3">
      <c r="A22" s="17"/>
      <c r="B22" s="18" t="s">
        <v>33</v>
      </c>
      <c r="C22" s="17"/>
      <c r="D22" s="19">
        <f>SUBTOTAL(1,D3:D18)</f>
        <v>2319.6</v>
      </c>
      <c r="E22" s="20">
        <f>SUBTOTAL(1,E3:E18)</f>
        <v>1967.5</v>
      </c>
      <c r="F22" s="20"/>
      <c r="G22" s="20"/>
    </row>
  </sheetData>
  <sortState ref="A3:G12">
    <sortCondition ref="B3:B1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24" sqref="E24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0</v>
      </c>
    </row>
    <row r="3" spans="1:7" ht="15" customHeight="1" x14ac:dyDescent="0.3">
      <c r="A3" s="6" t="s">
        <v>10</v>
      </c>
      <c r="B3" s="6" t="s">
        <v>11</v>
      </c>
      <c r="C3" s="6" t="s">
        <v>12</v>
      </c>
      <c r="D3" s="9">
        <v>2332</v>
      </c>
      <c r="E3" s="10">
        <v>1807</v>
      </c>
      <c r="F3" s="10">
        <v>2009</v>
      </c>
      <c r="G3" s="10">
        <v>2049.3333333333335</v>
      </c>
    </row>
    <row r="4" spans="1:7" ht="15" customHeight="1" x14ac:dyDescent="0.3">
      <c r="A4" s="6" t="s">
        <v>13</v>
      </c>
      <c r="B4" s="6" t="s">
        <v>11</v>
      </c>
      <c r="C4" s="6" t="s">
        <v>12</v>
      </c>
      <c r="D4" s="9">
        <v>1997</v>
      </c>
      <c r="E4" s="10">
        <v>1765</v>
      </c>
      <c r="F4" s="10">
        <v>1342</v>
      </c>
      <c r="G4" s="10">
        <v>1701.3333333333333</v>
      </c>
    </row>
    <row r="5" spans="1:7" ht="15" customHeight="1" x14ac:dyDescent="0.3">
      <c r="A5" s="6" t="s">
        <v>14</v>
      </c>
      <c r="B5" s="6" t="s">
        <v>15</v>
      </c>
      <c r="C5" s="6" t="s">
        <v>16</v>
      </c>
      <c r="D5" s="9">
        <v>2095</v>
      </c>
      <c r="E5" s="10">
        <v>2413</v>
      </c>
      <c r="F5" s="10">
        <v>1439</v>
      </c>
      <c r="G5" s="10">
        <v>1982.3333333333333</v>
      </c>
    </row>
    <row r="6" spans="1:7" ht="15" customHeight="1" x14ac:dyDescent="0.3">
      <c r="A6" s="6" t="s">
        <v>17</v>
      </c>
      <c r="B6" s="6" t="s">
        <v>18</v>
      </c>
      <c r="C6" s="6" t="s">
        <v>12</v>
      </c>
      <c r="D6" s="9">
        <v>2539</v>
      </c>
      <c r="E6" s="10">
        <v>1804</v>
      </c>
      <c r="F6" s="10">
        <v>2166</v>
      </c>
      <c r="G6" s="10">
        <v>2169.6666666666665</v>
      </c>
    </row>
    <row r="7" spans="1:7" ht="15" customHeight="1" x14ac:dyDescent="0.3">
      <c r="A7" s="6" t="s">
        <v>19</v>
      </c>
      <c r="B7" s="6" t="s">
        <v>20</v>
      </c>
      <c r="C7" s="6" t="s">
        <v>21</v>
      </c>
      <c r="D7" s="9">
        <v>2293</v>
      </c>
      <c r="E7" s="10">
        <v>2348</v>
      </c>
      <c r="F7" s="10">
        <v>1109</v>
      </c>
      <c r="G7" s="10">
        <v>1916.6666666666667</v>
      </c>
    </row>
    <row r="8" spans="1:7" ht="15" customHeight="1" x14ac:dyDescent="0.3">
      <c r="A8" s="6" t="s">
        <v>22</v>
      </c>
      <c r="B8" s="6" t="s">
        <v>15</v>
      </c>
      <c r="C8" s="6" t="s">
        <v>12</v>
      </c>
      <c r="D8" s="9">
        <v>2448</v>
      </c>
      <c r="E8" s="10">
        <v>2166</v>
      </c>
      <c r="F8" s="10">
        <v>1368</v>
      </c>
      <c r="G8" s="10">
        <v>1994</v>
      </c>
    </row>
    <row r="9" spans="1:7" ht="15" customHeight="1" x14ac:dyDescent="0.3">
      <c r="A9" s="6" t="s">
        <v>23</v>
      </c>
      <c r="B9" s="6" t="s">
        <v>18</v>
      </c>
      <c r="C9" s="6" t="s">
        <v>16</v>
      </c>
      <c r="D9" s="9">
        <v>2375</v>
      </c>
      <c r="E9" s="10">
        <v>1746</v>
      </c>
      <c r="F9" s="10">
        <v>1196</v>
      </c>
      <c r="G9" s="10">
        <v>1772.3333333333333</v>
      </c>
    </row>
    <row r="10" spans="1:7" ht="15" customHeight="1" x14ac:dyDescent="0.3">
      <c r="A10" s="6" t="s">
        <v>24</v>
      </c>
      <c r="B10" s="6" t="s">
        <v>20</v>
      </c>
      <c r="C10" s="6" t="s">
        <v>16</v>
      </c>
      <c r="D10" s="9">
        <v>2362</v>
      </c>
      <c r="E10" s="10">
        <v>2111</v>
      </c>
      <c r="F10" s="10">
        <v>1400</v>
      </c>
      <c r="G10" s="10">
        <v>1957.6666666666667</v>
      </c>
    </row>
    <row r="11" spans="1:7" ht="15" customHeight="1" x14ac:dyDescent="0.3">
      <c r="A11" s="6" t="s">
        <v>25</v>
      </c>
      <c r="B11" s="6" t="s">
        <v>11</v>
      </c>
      <c r="C11" s="6" t="s">
        <v>21</v>
      </c>
      <c r="D11" s="9">
        <v>2310</v>
      </c>
      <c r="E11" s="10">
        <v>1512</v>
      </c>
      <c r="F11" s="10">
        <v>1461</v>
      </c>
      <c r="G11" s="10">
        <v>1761</v>
      </c>
    </row>
    <row r="12" spans="1:7" ht="15" customHeight="1" x14ac:dyDescent="0.3">
      <c r="A12" s="6" t="s">
        <v>26</v>
      </c>
      <c r="B12" s="6" t="s">
        <v>15</v>
      </c>
      <c r="C12" s="6" t="s">
        <v>21</v>
      </c>
      <c r="D12" s="9">
        <v>2445</v>
      </c>
      <c r="E12" s="10">
        <v>2003</v>
      </c>
      <c r="F12" s="10">
        <v>1797</v>
      </c>
      <c r="G12" s="10">
        <v>2081.6666666666665</v>
      </c>
    </row>
    <row r="13" spans="1:7" ht="15" customHeight="1" x14ac:dyDescent="0.3">
      <c r="E13" s="4"/>
      <c r="F13" s="4"/>
      <c r="G13" s="4"/>
    </row>
    <row r="14" spans="1:7" ht="15" customHeight="1" x14ac:dyDescent="0.3">
      <c r="A14" s="11" t="s">
        <v>3</v>
      </c>
      <c r="E14" s="4"/>
      <c r="F14" s="4"/>
      <c r="G14" s="4"/>
    </row>
    <row r="15" spans="1:7" ht="15" customHeight="1" x14ac:dyDescent="0.3">
      <c r="A15" s="2" t="b">
        <f>OR(B3="판타지",G3&gt;=2000)</f>
        <v>1</v>
      </c>
      <c r="E15" s="4"/>
      <c r="F15" s="4"/>
      <c r="G15" s="4"/>
    </row>
    <row r="18" spans="1:4" ht="15" customHeight="1" x14ac:dyDescent="0.3">
      <c r="A18" s="11" t="s">
        <v>4</v>
      </c>
      <c r="B18" s="11" t="s">
        <v>5</v>
      </c>
      <c r="C18" s="11" t="s">
        <v>6</v>
      </c>
      <c r="D18" s="11" t="s">
        <v>0</v>
      </c>
    </row>
    <row r="19" spans="1:4" ht="15" customHeight="1" x14ac:dyDescent="0.3">
      <c r="A19" s="6" t="s">
        <v>10</v>
      </c>
      <c r="B19" s="6" t="s">
        <v>11</v>
      </c>
      <c r="C19" s="6" t="s">
        <v>12</v>
      </c>
      <c r="D19" s="10">
        <v>2049.3333333333335</v>
      </c>
    </row>
    <row r="20" spans="1:4" ht="15" customHeight="1" x14ac:dyDescent="0.3">
      <c r="A20" s="6" t="s">
        <v>17</v>
      </c>
      <c r="B20" s="6" t="s">
        <v>18</v>
      </c>
      <c r="C20" s="6" t="s">
        <v>12</v>
      </c>
      <c r="D20" s="10">
        <v>2169.6666666666665</v>
      </c>
    </row>
    <row r="21" spans="1:4" ht="15" customHeight="1" x14ac:dyDescent="0.3">
      <c r="A21" s="6" t="s">
        <v>19</v>
      </c>
      <c r="B21" s="6" t="s">
        <v>20</v>
      </c>
      <c r="C21" s="6" t="s">
        <v>21</v>
      </c>
      <c r="D21" s="10">
        <v>1916.6666666666667</v>
      </c>
    </row>
    <row r="22" spans="1:4" ht="15" customHeight="1" x14ac:dyDescent="0.3">
      <c r="A22" s="6" t="s">
        <v>24</v>
      </c>
      <c r="B22" s="6" t="s">
        <v>20</v>
      </c>
      <c r="C22" s="6" t="s">
        <v>16</v>
      </c>
      <c r="D22" s="10">
        <v>1957.6666666666667</v>
      </c>
    </row>
    <row r="23" spans="1:4" ht="15" customHeight="1" x14ac:dyDescent="0.3">
      <c r="A23" s="6" t="s">
        <v>26</v>
      </c>
      <c r="B23" s="6" t="s">
        <v>15</v>
      </c>
      <c r="C23" s="6" t="s">
        <v>21</v>
      </c>
      <c r="D23" s="10">
        <v>2081.6666666666665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3"/>
  <sheetViews>
    <sheetView showGridLines="0" workbookViewId="0">
      <selection activeCell="G15" sqref="G15"/>
    </sheetView>
  </sheetViews>
  <sheetFormatPr defaultRowHeight="16.5" outlineLevelRow="1" outlineLevelCol="1" x14ac:dyDescent="0.3"/>
  <cols>
    <col min="3" max="3" width="6.875" customWidth="1"/>
    <col min="4" max="4" width="13.75" bestFit="1" customWidth="1" outlineLevel="1"/>
    <col min="5" max="6" width="15.375" customWidth="1" outlineLevel="1"/>
  </cols>
  <sheetData>
    <row r="1" spans="2:6" ht="17.25" thickBot="1" x14ac:dyDescent="0.35"/>
    <row r="2" spans="2:6" x14ac:dyDescent="0.3">
      <c r="B2" s="27" t="s">
        <v>48</v>
      </c>
      <c r="C2" s="28"/>
      <c r="D2" s="34"/>
      <c r="E2" s="34"/>
      <c r="F2" s="34"/>
    </row>
    <row r="3" spans="2:6" collapsed="1" x14ac:dyDescent="0.3">
      <c r="B3" s="26"/>
      <c r="C3" s="26"/>
      <c r="D3" s="35" t="s">
        <v>50</v>
      </c>
      <c r="E3" s="35" t="s">
        <v>45</v>
      </c>
      <c r="F3" s="35" t="s">
        <v>47</v>
      </c>
    </row>
    <row r="4" spans="2:6" ht="40.5" hidden="1" outlineLevel="1" x14ac:dyDescent="0.3">
      <c r="B4" s="30"/>
      <c r="C4" s="30"/>
      <c r="D4" s="22"/>
      <c r="E4" s="37" t="s">
        <v>46</v>
      </c>
      <c r="F4" s="37" t="s">
        <v>46</v>
      </c>
    </row>
    <row r="5" spans="2:6" x14ac:dyDescent="0.3">
      <c r="B5" s="31" t="s">
        <v>49</v>
      </c>
      <c r="C5" s="32"/>
      <c r="D5" s="29"/>
      <c r="E5" s="29"/>
      <c r="F5" s="29"/>
    </row>
    <row r="6" spans="2:6" outlineLevel="1" x14ac:dyDescent="0.3">
      <c r="B6" s="30"/>
      <c r="C6" s="30" t="s">
        <v>39</v>
      </c>
      <c r="D6" s="23">
        <v>2095</v>
      </c>
      <c r="E6" s="36">
        <v>2200</v>
      </c>
      <c r="F6" s="36">
        <v>2000</v>
      </c>
    </row>
    <row r="7" spans="2:6" outlineLevel="1" x14ac:dyDescent="0.3">
      <c r="B7" s="30"/>
      <c r="C7" s="30" t="s">
        <v>40</v>
      </c>
      <c r="D7" s="23">
        <v>2375</v>
      </c>
      <c r="E7" s="36">
        <v>2480</v>
      </c>
      <c r="F7" s="36">
        <v>2280</v>
      </c>
    </row>
    <row r="8" spans="2:6" outlineLevel="1" x14ac:dyDescent="0.3">
      <c r="B8" s="30"/>
      <c r="C8" s="30" t="s">
        <v>41</v>
      </c>
      <c r="D8" s="23">
        <v>2362</v>
      </c>
      <c r="E8" s="36">
        <v>2467</v>
      </c>
      <c r="F8" s="36">
        <v>2267</v>
      </c>
    </row>
    <row r="9" spans="2:6" x14ac:dyDescent="0.3">
      <c r="B9" s="31" t="s">
        <v>51</v>
      </c>
      <c r="C9" s="32"/>
      <c r="D9" s="29"/>
      <c r="E9" s="29"/>
      <c r="F9" s="29"/>
    </row>
    <row r="10" spans="2:6" outlineLevel="1" x14ac:dyDescent="0.3">
      <c r="B10" s="30"/>
      <c r="C10" s="30" t="s">
        <v>42</v>
      </c>
      <c r="D10" s="24">
        <v>1982.3333333333301</v>
      </c>
      <c r="E10" s="24">
        <v>2017.3333333333301</v>
      </c>
      <c r="F10" s="24">
        <v>1950.6666666666699</v>
      </c>
    </row>
    <row r="11" spans="2:6" outlineLevel="1" x14ac:dyDescent="0.3">
      <c r="B11" s="30"/>
      <c r="C11" s="30" t="s">
        <v>43</v>
      </c>
      <c r="D11" s="24">
        <v>1772.3333333333301</v>
      </c>
      <c r="E11" s="24">
        <v>1807.3333333333301</v>
      </c>
      <c r="F11" s="24">
        <v>1740.6666666666699</v>
      </c>
    </row>
    <row r="12" spans="2:6" ht="17.25" outlineLevel="1" thickBot="1" x14ac:dyDescent="0.35">
      <c r="B12" s="33"/>
      <c r="C12" s="33" t="s">
        <v>44</v>
      </c>
      <c r="D12" s="25">
        <v>1957.6666666666699</v>
      </c>
      <c r="E12" s="25">
        <v>1992.6666666666699</v>
      </c>
      <c r="F12" s="25">
        <v>1926</v>
      </c>
    </row>
    <row r="13" spans="2:6" x14ac:dyDescent="0.3">
      <c r="B13" t="s">
        <v>52</v>
      </c>
    </row>
    <row r="14" spans="2:6" x14ac:dyDescent="0.3">
      <c r="B14" t="s">
        <v>53</v>
      </c>
    </row>
    <row r="15" spans="2:6" x14ac:dyDescent="0.3">
      <c r="B15" t="s">
        <v>54</v>
      </c>
    </row>
    <row r="21" spans="5:6" x14ac:dyDescent="0.3">
      <c r="E21" s="21"/>
      <c r="F21" s="21"/>
    </row>
    <row r="22" spans="5:6" x14ac:dyDescent="0.3">
      <c r="E22" s="21"/>
      <c r="F22" s="21"/>
    </row>
    <row r="23" spans="5:6" x14ac:dyDescent="0.3">
      <c r="E23" s="21"/>
      <c r="F23" s="21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0</v>
      </c>
    </row>
    <row r="3" spans="1:7" ht="15" customHeight="1" x14ac:dyDescent="0.3">
      <c r="A3" s="6" t="s">
        <v>10</v>
      </c>
      <c r="B3" s="6" t="s">
        <v>11</v>
      </c>
      <c r="C3" s="6" t="s">
        <v>12</v>
      </c>
      <c r="D3" s="9">
        <v>2332</v>
      </c>
      <c r="E3" s="10">
        <v>1807</v>
      </c>
      <c r="F3" s="10">
        <v>2009</v>
      </c>
      <c r="G3" s="13">
        <f>AVERAGE(D3:F3)</f>
        <v>2049.3333333333335</v>
      </c>
    </row>
    <row r="4" spans="1:7" ht="15" customHeight="1" x14ac:dyDescent="0.3">
      <c r="A4" s="6" t="s">
        <v>13</v>
      </c>
      <c r="B4" s="6" t="s">
        <v>11</v>
      </c>
      <c r="C4" s="6" t="s">
        <v>12</v>
      </c>
      <c r="D4" s="9">
        <v>1997</v>
      </c>
      <c r="E4" s="10">
        <v>1765</v>
      </c>
      <c r="F4" s="10">
        <v>1342</v>
      </c>
      <c r="G4" s="13">
        <f t="shared" ref="G4:G12" si="0">AVERAGE(D4:F4)</f>
        <v>1701.3333333333333</v>
      </c>
    </row>
    <row r="5" spans="1:7" ht="15" customHeight="1" x14ac:dyDescent="0.3">
      <c r="A5" s="6" t="s">
        <v>14</v>
      </c>
      <c r="B5" s="6" t="s">
        <v>15</v>
      </c>
      <c r="C5" s="6" t="s">
        <v>16</v>
      </c>
      <c r="D5" s="9">
        <v>2095</v>
      </c>
      <c r="E5" s="10">
        <v>2413</v>
      </c>
      <c r="F5" s="10">
        <v>1439</v>
      </c>
      <c r="G5" s="13">
        <f t="shared" si="0"/>
        <v>1982.3333333333333</v>
      </c>
    </row>
    <row r="6" spans="1:7" ht="15" customHeight="1" x14ac:dyDescent="0.3">
      <c r="A6" s="6" t="s">
        <v>17</v>
      </c>
      <c r="B6" s="6" t="s">
        <v>18</v>
      </c>
      <c r="C6" s="6" t="s">
        <v>12</v>
      </c>
      <c r="D6" s="9">
        <v>2539</v>
      </c>
      <c r="E6" s="10">
        <v>1804</v>
      </c>
      <c r="F6" s="10">
        <v>2166</v>
      </c>
      <c r="G6" s="13">
        <f t="shared" si="0"/>
        <v>2169.6666666666665</v>
      </c>
    </row>
    <row r="7" spans="1:7" ht="15" customHeight="1" x14ac:dyDescent="0.3">
      <c r="A7" s="6" t="s">
        <v>19</v>
      </c>
      <c r="B7" s="6" t="s">
        <v>20</v>
      </c>
      <c r="C7" s="6" t="s">
        <v>21</v>
      </c>
      <c r="D7" s="9">
        <v>2293</v>
      </c>
      <c r="E7" s="10">
        <v>2348</v>
      </c>
      <c r="F7" s="10">
        <v>1109</v>
      </c>
      <c r="G7" s="13">
        <f t="shared" si="0"/>
        <v>1916.6666666666667</v>
      </c>
    </row>
    <row r="8" spans="1:7" ht="15" customHeight="1" x14ac:dyDescent="0.3">
      <c r="A8" s="6" t="s">
        <v>22</v>
      </c>
      <c r="B8" s="6" t="s">
        <v>15</v>
      </c>
      <c r="C8" s="6" t="s">
        <v>12</v>
      </c>
      <c r="D8" s="9">
        <v>2448</v>
      </c>
      <c r="E8" s="10">
        <v>2166</v>
      </c>
      <c r="F8" s="10">
        <v>1368</v>
      </c>
      <c r="G8" s="13">
        <f t="shared" si="0"/>
        <v>1994</v>
      </c>
    </row>
    <row r="9" spans="1:7" ht="15" customHeight="1" x14ac:dyDescent="0.3">
      <c r="A9" s="6" t="s">
        <v>23</v>
      </c>
      <c r="B9" s="6" t="s">
        <v>18</v>
      </c>
      <c r="C9" s="6" t="s">
        <v>16</v>
      </c>
      <c r="D9" s="9">
        <v>2375</v>
      </c>
      <c r="E9" s="10">
        <v>1746</v>
      </c>
      <c r="F9" s="10">
        <v>1196</v>
      </c>
      <c r="G9" s="13">
        <f t="shared" si="0"/>
        <v>1772.3333333333333</v>
      </c>
    </row>
    <row r="10" spans="1:7" ht="15" customHeight="1" x14ac:dyDescent="0.3">
      <c r="A10" s="6" t="s">
        <v>24</v>
      </c>
      <c r="B10" s="6" t="s">
        <v>20</v>
      </c>
      <c r="C10" s="6" t="s">
        <v>16</v>
      </c>
      <c r="D10" s="9">
        <v>2362</v>
      </c>
      <c r="E10" s="10">
        <v>2111</v>
      </c>
      <c r="F10" s="10">
        <v>1400</v>
      </c>
      <c r="G10" s="13">
        <f t="shared" si="0"/>
        <v>1957.6666666666667</v>
      </c>
    </row>
    <row r="11" spans="1:7" ht="15" customHeight="1" x14ac:dyDescent="0.3">
      <c r="A11" s="6" t="s">
        <v>25</v>
      </c>
      <c r="B11" s="6" t="s">
        <v>11</v>
      </c>
      <c r="C11" s="6" t="s">
        <v>21</v>
      </c>
      <c r="D11" s="9">
        <v>2310</v>
      </c>
      <c r="E11" s="10">
        <v>1512</v>
      </c>
      <c r="F11" s="10">
        <v>1461</v>
      </c>
      <c r="G11" s="13">
        <f t="shared" si="0"/>
        <v>1761</v>
      </c>
    </row>
    <row r="12" spans="1:7" ht="15" customHeight="1" x14ac:dyDescent="0.3">
      <c r="A12" s="6" t="s">
        <v>26</v>
      </c>
      <c r="B12" s="6" t="s">
        <v>15</v>
      </c>
      <c r="C12" s="6" t="s">
        <v>21</v>
      </c>
      <c r="D12" s="9">
        <v>2445</v>
      </c>
      <c r="E12" s="10">
        <v>2003</v>
      </c>
      <c r="F12" s="10">
        <v>1797</v>
      </c>
      <c r="G12" s="13">
        <f t="shared" si="0"/>
        <v>2081.6666666666665</v>
      </c>
    </row>
  </sheetData>
  <scenarios current="1" sqref="G5 G9 G10">
    <scenario name="10대 105 증가" locked="1" count="3" user="자격검정팀" comment="만든 사람 자격검정팀 날짜 2017-08-26">
      <inputCells r="D5" val="2200" numFmtId="177"/>
      <inputCells r="D9" val="2480" numFmtId="177"/>
      <inputCells r="D10" val="2467" numFmtId="177"/>
    </scenario>
    <scenario name="10대 95 감소" locked="1" count="3" user="자격검정팀" comment="만든 사람 자격검정팀 날짜 2017-08-26">
      <inputCells r="D5" val="2000" numFmtId="177"/>
      <inputCells r="D9" val="2280" numFmtId="177"/>
      <inputCells r="D10" val="2267" numFmtId="177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G14" sqref="G14"/>
    </sheetView>
  </sheetViews>
  <sheetFormatPr defaultRowHeight="16.5" x14ac:dyDescent="0.3"/>
  <cols>
    <col min="1" max="1" width="15" customWidth="1"/>
    <col min="2" max="2" width="12.375" customWidth="1"/>
    <col min="3" max="6" width="12.75" customWidth="1"/>
    <col min="7" max="9" width="11.5" bestFit="1" customWidth="1"/>
    <col min="10" max="11" width="16.375" bestFit="1" customWidth="1"/>
  </cols>
  <sheetData>
    <row r="3" spans="1:6" x14ac:dyDescent="0.3">
      <c r="A3" s="41"/>
      <c r="B3" s="41"/>
      <c r="C3" s="38" t="s">
        <v>5</v>
      </c>
      <c r="D3" s="41"/>
      <c r="E3" s="41"/>
      <c r="F3" s="41"/>
    </row>
    <row r="4" spans="1:6" x14ac:dyDescent="0.3">
      <c r="A4" s="38" t="s">
        <v>6</v>
      </c>
      <c r="B4" s="38" t="s">
        <v>60</v>
      </c>
      <c r="C4" s="40" t="s">
        <v>18</v>
      </c>
      <c r="D4" s="40" t="s">
        <v>15</v>
      </c>
      <c r="E4" s="40" t="s">
        <v>11</v>
      </c>
      <c r="F4" s="40" t="s">
        <v>20</v>
      </c>
    </row>
    <row r="5" spans="1:6" x14ac:dyDescent="0.3">
      <c r="A5" s="45" t="s">
        <v>16</v>
      </c>
      <c r="B5" s="40" t="s">
        <v>62</v>
      </c>
      <c r="C5" s="39">
        <v>2375</v>
      </c>
      <c r="D5" s="39">
        <v>2095</v>
      </c>
      <c r="E5" s="39" t="s">
        <v>59</v>
      </c>
      <c r="F5" s="39">
        <v>2362</v>
      </c>
    </row>
    <row r="6" spans="1:6" x14ac:dyDescent="0.3">
      <c r="A6" s="46"/>
      <c r="B6" s="40" t="s">
        <v>55</v>
      </c>
      <c r="C6" s="39">
        <v>1746</v>
      </c>
      <c r="D6" s="39">
        <v>2413</v>
      </c>
      <c r="E6" s="39" t="s">
        <v>59</v>
      </c>
      <c r="F6" s="39">
        <v>2111</v>
      </c>
    </row>
    <row r="7" spans="1:6" x14ac:dyDescent="0.3">
      <c r="A7" s="46"/>
      <c r="B7" s="40" t="s">
        <v>57</v>
      </c>
      <c r="C7" s="39">
        <v>1196</v>
      </c>
      <c r="D7" s="39">
        <v>1439</v>
      </c>
      <c r="E7" s="39" t="s">
        <v>59</v>
      </c>
      <c r="F7" s="39">
        <v>1400</v>
      </c>
    </row>
    <row r="8" spans="1:6" x14ac:dyDescent="0.3">
      <c r="A8" s="45" t="s">
        <v>21</v>
      </c>
      <c r="B8" s="40" t="s">
        <v>62</v>
      </c>
      <c r="C8" s="39" t="s">
        <v>59</v>
      </c>
      <c r="D8" s="39">
        <v>2445</v>
      </c>
      <c r="E8" s="39">
        <v>2310</v>
      </c>
      <c r="F8" s="39">
        <v>2293</v>
      </c>
    </row>
    <row r="9" spans="1:6" x14ac:dyDescent="0.3">
      <c r="A9" s="46"/>
      <c r="B9" s="40" t="s">
        <v>55</v>
      </c>
      <c r="C9" s="39" t="s">
        <v>59</v>
      </c>
      <c r="D9" s="39">
        <v>2003</v>
      </c>
      <c r="E9" s="39">
        <v>1512</v>
      </c>
      <c r="F9" s="39">
        <v>2348</v>
      </c>
    </row>
    <row r="10" spans="1:6" x14ac:dyDescent="0.3">
      <c r="A10" s="46"/>
      <c r="B10" s="40" t="s">
        <v>57</v>
      </c>
      <c r="C10" s="39" t="s">
        <v>59</v>
      </c>
      <c r="D10" s="39">
        <v>1797</v>
      </c>
      <c r="E10" s="39">
        <v>1461</v>
      </c>
      <c r="F10" s="39">
        <v>1109</v>
      </c>
    </row>
    <row r="11" spans="1:6" x14ac:dyDescent="0.3">
      <c r="A11" s="45" t="s">
        <v>63</v>
      </c>
      <c r="B11" s="46"/>
      <c r="C11" s="39">
        <v>2375</v>
      </c>
      <c r="D11" s="39">
        <v>2270</v>
      </c>
      <c r="E11" s="39">
        <v>2310</v>
      </c>
      <c r="F11" s="39">
        <v>2327.5</v>
      </c>
    </row>
    <row r="12" spans="1:6" x14ac:dyDescent="0.3">
      <c r="A12" s="45" t="s">
        <v>56</v>
      </c>
      <c r="B12" s="46"/>
      <c r="C12" s="39">
        <v>1746</v>
      </c>
      <c r="D12" s="39">
        <v>2208</v>
      </c>
      <c r="E12" s="39">
        <v>1512</v>
      </c>
      <c r="F12" s="39">
        <v>2229.5</v>
      </c>
    </row>
    <row r="13" spans="1:6" x14ac:dyDescent="0.3">
      <c r="A13" s="45" t="s">
        <v>58</v>
      </c>
      <c r="B13" s="46"/>
      <c r="C13" s="39">
        <v>1196</v>
      </c>
      <c r="D13" s="39">
        <v>1618</v>
      </c>
      <c r="E13" s="39">
        <v>1461</v>
      </c>
      <c r="F13" s="39">
        <v>1254.5</v>
      </c>
    </row>
  </sheetData>
  <mergeCells count="5">
    <mergeCell ref="A5:A7"/>
    <mergeCell ref="A8:A10"/>
    <mergeCell ref="A11:B11"/>
    <mergeCell ref="A12:B12"/>
    <mergeCell ref="A13:B1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0</v>
      </c>
    </row>
    <row r="3" spans="1:7" ht="15" customHeight="1" x14ac:dyDescent="0.3">
      <c r="A3" s="6" t="s">
        <v>10</v>
      </c>
      <c r="B3" s="6" t="s">
        <v>11</v>
      </c>
      <c r="C3" s="6" t="s">
        <v>12</v>
      </c>
      <c r="D3" s="7">
        <v>2332</v>
      </c>
      <c r="E3" s="8">
        <v>1807</v>
      </c>
      <c r="F3" s="7">
        <v>2009</v>
      </c>
      <c r="G3" s="12">
        <v>2049.3333333333335</v>
      </c>
    </row>
    <row r="4" spans="1:7" ht="15" customHeight="1" x14ac:dyDescent="0.3">
      <c r="A4" s="6" t="s">
        <v>13</v>
      </c>
      <c r="B4" s="6" t="s">
        <v>11</v>
      </c>
      <c r="C4" s="6" t="s">
        <v>12</v>
      </c>
      <c r="D4" s="7">
        <v>1997</v>
      </c>
      <c r="E4" s="8">
        <v>1765</v>
      </c>
      <c r="F4" s="7">
        <v>1342</v>
      </c>
      <c r="G4" s="12">
        <v>1701.3333333333333</v>
      </c>
    </row>
    <row r="5" spans="1:7" ht="15" customHeight="1" x14ac:dyDescent="0.3">
      <c r="A5" s="6" t="s">
        <v>14</v>
      </c>
      <c r="B5" s="6" t="s">
        <v>15</v>
      </c>
      <c r="C5" s="6" t="s">
        <v>16</v>
      </c>
      <c r="D5" s="7">
        <v>2095</v>
      </c>
      <c r="E5" s="8">
        <v>2413</v>
      </c>
      <c r="F5" s="7">
        <v>1439</v>
      </c>
      <c r="G5" s="12">
        <v>1982.3333333333333</v>
      </c>
    </row>
    <row r="6" spans="1:7" ht="15" customHeight="1" x14ac:dyDescent="0.3">
      <c r="A6" s="6" t="s">
        <v>17</v>
      </c>
      <c r="B6" s="6" t="s">
        <v>18</v>
      </c>
      <c r="C6" s="6" t="s">
        <v>12</v>
      </c>
      <c r="D6" s="7">
        <v>2539</v>
      </c>
      <c r="E6" s="8">
        <v>1804</v>
      </c>
      <c r="F6" s="7">
        <v>2166</v>
      </c>
      <c r="G6" s="12">
        <v>2169.6666666666665</v>
      </c>
    </row>
    <row r="7" spans="1:7" ht="15" customHeight="1" x14ac:dyDescent="0.3">
      <c r="A7" s="6" t="s">
        <v>19</v>
      </c>
      <c r="B7" s="6" t="s">
        <v>20</v>
      </c>
      <c r="C7" s="6" t="s">
        <v>21</v>
      </c>
      <c r="D7" s="7">
        <v>2293</v>
      </c>
      <c r="E7" s="8">
        <v>2348</v>
      </c>
      <c r="F7" s="7">
        <v>1109</v>
      </c>
      <c r="G7" s="12">
        <v>1916.6666666666667</v>
      </c>
    </row>
    <row r="8" spans="1:7" ht="15" customHeight="1" x14ac:dyDescent="0.3">
      <c r="A8" s="6" t="s">
        <v>22</v>
      </c>
      <c r="B8" s="6" t="s">
        <v>15</v>
      </c>
      <c r="C8" s="6" t="s">
        <v>12</v>
      </c>
      <c r="D8" s="7">
        <v>2448</v>
      </c>
      <c r="E8" s="8">
        <v>2166</v>
      </c>
      <c r="F8" s="7">
        <v>1368</v>
      </c>
      <c r="G8" s="12">
        <v>1994</v>
      </c>
    </row>
    <row r="9" spans="1:7" ht="15" customHeight="1" x14ac:dyDescent="0.3">
      <c r="A9" s="6" t="s">
        <v>23</v>
      </c>
      <c r="B9" s="6" t="s">
        <v>18</v>
      </c>
      <c r="C9" s="6" t="s">
        <v>16</v>
      </c>
      <c r="D9" s="7">
        <v>2375</v>
      </c>
      <c r="E9" s="8">
        <v>1746</v>
      </c>
      <c r="F9" s="7">
        <v>1196</v>
      </c>
      <c r="G9" s="12">
        <v>1772.3333333333333</v>
      </c>
    </row>
    <row r="10" spans="1:7" ht="15" customHeight="1" x14ac:dyDescent="0.3">
      <c r="A10" s="6" t="s">
        <v>24</v>
      </c>
      <c r="B10" s="6" t="s">
        <v>20</v>
      </c>
      <c r="C10" s="6" t="s">
        <v>16</v>
      </c>
      <c r="D10" s="7">
        <v>2362</v>
      </c>
      <c r="E10" s="8">
        <v>2111</v>
      </c>
      <c r="F10" s="7">
        <v>1400</v>
      </c>
      <c r="G10" s="12">
        <v>1957.6666666666667</v>
      </c>
    </row>
    <row r="11" spans="1:7" ht="15" customHeight="1" x14ac:dyDescent="0.3">
      <c r="A11" s="6" t="s">
        <v>25</v>
      </c>
      <c r="B11" s="6" t="s">
        <v>11</v>
      </c>
      <c r="C11" s="6" t="s">
        <v>21</v>
      </c>
      <c r="D11" s="7">
        <v>2310</v>
      </c>
      <c r="E11" s="8">
        <v>1512</v>
      </c>
      <c r="F11" s="7">
        <v>1461</v>
      </c>
      <c r="G11" s="12">
        <v>1761</v>
      </c>
    </row>
    <row r="12" spans="1:7" ht="15" customHeight="1" x14ac:dyDescent="0.3">
      <c r="A12" s="6" t="s">
        <v>26</v>
      </c>
      <c r="B12" s="6" t="s">
        <v>15</v>
      </c>
      <c r="C12" s="6" t="s">
        <v>21</v>
      </c>
      <c r="D12" s="7">
        <v>2445</v>
      </c>
      <c r="E12" s="8">
        <v>2003</v>
      </c>
      <c r="F12" s="7">
        <v>1797</v>
      </c>
      <c r="G12" s="12">
        <v>2081.6666666666665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I28" sqref="I28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5" ht="15" customHeight="1" x14ac:dyDescent="0.3">
      <c r="A2" s="11" t="s">
        <v>4</v>
      </c>
      <c r="B2" s="11" t="s">
        <v>5</v>
      </c>
      <c r="C2" s="11" t="s">
        <v>7</v>
      </c>
      <c r="D2" s="11" t="s">
        <v>8</v>
      </c>
      <c r="E2" s="11" t="s">
        <v>9</v>
      </c>
    </row>
    <row r="3" spans="1:5" ht="15" customHeight="1" x14ac:dyDescent="0.3">
      <c r="A3" s="6" t="s">
        <v>14</v>
      </c>
      <c r="B3" s="6" t="s">
        <v>15</v>
      </c>
      <c r="C3" s="9">
        <v>2095</v>
      </c>
      <c r="D3" s="10">
        <v>2413</v>
      </c>
      <c r="E3" s="10">
        <v>1439</v>
      </c>
    </row>
    <row r="4" spans="1:5" ht="15" customHeight="1" x14ac:dyDescent="0.3">
      <c r="A4" s="6" t="s">
        <v>19</v>
      </c>
      <c r="B4" s="6" t="s">
        <v>20</v>
      </c>
      <c r="C4" s="9">
        <v>2293</v>
      </c>
      <c r="D4" s="10">
        <v>2348</v>
      </c>
      <c r="E4" s="10">
        <v>1109</v>
      </c>
    </row>
    <row r="5" spans="1:5" ht="15" customHeight="1" x14ac:dyDescent="0.3">
      <c r="A5" s="6" t="s">
        <v>23</v>
      </c>
      <c r="B5" s="6" t="s">
        <v>18</v>
      </c>
      <c r="C5" s="9">
        <v>2375</v>
      </c>
      <c r="D5" s="10">
        <v>1746</v>
      </c>
      <c r="E5" s="10">
        <v>1196</v>
      </c>
    </row>
    <row r="6" spans="1:5" ht="15" customHeight="1" x14ac:dyDescent="0.3">
      <c r="A6" s="6" t="s">
        <v>24</v>
      </c>
      <c r="B6" s="6" t="s">
        <v>20</v>
      </c>
      <c r="C6" s="9">
        <v>2362</v>
      </c>
      <c r="D6" s="10">
        <v>2111</v>
      </c>
      <c r="E6" s="10">
        <v>1400</v>
      </c>
    </row>
    <row r="7" spans="1:5" ht="15" customHeight="1" x14ac:dyDescent="0.3">
      <c r="A7" s="6" t="s">
        <v>25</v>
      </c>
      <c r="B7" s="6" t="s">
        <v>11</v>
      </c>
      <c r="C7" s="9">
        <v>2310</v>
      </c>
      <c r="D7" s="10">
        <v>1512</v>
      </c>
      <c r="E7" s="10">
        <v>1461</v>
      </c>
    </row>
    <row r="8" spans="1:5" ht="15" customHeight="1" x14ac:dyDescent="0.3">
      <c r="A8" s="6" t="s">
        <v>26</v>
      </c>
      <c r="B8" s="6" t="s">
        <v>15</v>
      </c>
      <c r="C8" s="9">
        <v>2445</v>
      </c>
      <c r="D8" s="10">
        <v>2003</v>
      </c>
      <c r="E8" s="10">
        <v>1797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인기현황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2017-10-13T02:44:46Z</dcterms:modified>
</cp:coreProperties>
</file>