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690" yWindow="690" windowWidth="22260" windowHeight="10380"/>
  </bookViews>
  <sheets>
    <sheet name="실적현황" sheetId="1" r:id="rId1"/>
    <sheet name="부분합" sheetId="5" r:id="rId2"/>
    <sheet name="필터" sheetId="8" r:id="rId3"/>
    <sheet name="시나리오 요약" sheetId="15" r:id="rId4"/>
    <sheet name="시나리오" sheetId="9" r:id="rId5"/>
    <sheet name="피벗테이블 정답" sheetId="16" r:id="rId6"/>
    <sheet name="피벗테이블" sheetId="11" r:id="rId7"/>
    <sheet name="차트" sheetId="14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8" l="1"/>
  <c r="G25" i="5"/>
  <c r="D25" i="5"/>
  <c r="G23" i="5"/>
  <c r="D23" i="5"/>
  <c r="G20" i="5"/>
  <c r="D20" i="5"/>
  <c r="G16" i="5"/>
  <c r="D16" i="5"/>
  <c r="G12" i="5"/>
  <c r="D12" i="5"/>
  <c r="G8" i="5"/>
  <c r="D8" i="5"/>
  <c r="G4" i="5"/>
  <c r="D4" i="5"/>
  <c r="F26" i="5"/>
  <c r="E26" i="5"/>
  <c r="F24" i="5"/>
  <c r="E24" i="5"/>
  <c r="F21" i="5"/>
  <c r="E21" i="5"/>
  <c r="F17" i="5"/>
  <c r="E17" i="5"/>
  <c r="F13" i="5"/>
  <c r="E13" i="5"/>
  <c r="F9" i="5"/>
  <c r="E9" i="5"/>
  <c r="F5" i="5"/>
  <c r="E5" i="5"/>
  <c r="E15" i="1"/>
  <c r="E14" i="1"/>
  <c r="E1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G12" i="9" l="1"/>
  <c r="G11" i="9"/>
  <c r="G10" i="9"/>
  <c r="G9" i="9"/>
  <c r="G8" i="9"/>
  <c r="G7" i="9"/>
  <c r="G6" i="9"/>
  <c r="G5" i="9"/>
  <c r="G4" i="9"/>
  <c r="G3" i="9"/>
</calcChain>
</file>

<file path=xl/sharedStrings.xml><?xml version="1.0" encoding="utf-8"?>
<sst xmlns="http://schemas.openxmlformats.org/spreadsheetml/2006/main" count="300" uniqueCount="173">
  <si>
    <t>분류</t>
    <phoneticPr fontId="1" type="noConversion"/>
  </si>
  <si>
    <t>품목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</si>
  <si>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</si>
  <si>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</si>
  <si>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</si>
  <si>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</si>
  <si>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</si>
  <si>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유아용품</t>
    <phoneticPr fontId="1" type="noConversion"/>
  </si>
  <si>
    <t>유모차</t>
    <phoneticPr fontId="1" type="noConversion"/>
  </si>
  <si>
    <t>스포츠레저</t>
    <phoneticPr fontId="1" type="noConversion"/>
  </si>
  <si>
    <t>자전거</t>
    <phoneticPr fontId="1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</si>
  <si>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</si>
  <si>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</si>
  <si>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</si>
  <si>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</si>
  <si>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</si>
  <si>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</si>
  <si>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</si>
  <si>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</si>
  <si>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</si>
  <si>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</si>
  <si>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</si>
  <si>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</si>
  <si>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</si>
  <si>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</si>
  <si>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</si>
  <si>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</si>
  <si>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</si>
  <si>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</si>
  <si>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</si>
  <si>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</si>
  <si>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</si>
  <si>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</si>
  <si>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</si>
  <si>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</si>
  <si>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</si>
  <si>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</si>
  <si>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</si>
  <si>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</si>
  <si>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</si>
  <si>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</si>
  <si>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</si>
  <si>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</si>
  <si>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</si>
  <si>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</si>
  <si>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</si>
  <si>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</si>
  <si>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</si>
  <si>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</si>
  <si>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</si>
  <si>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</si>
  <si>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</si>
  <si>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</si>
  <si>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</si>
  <si>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</si>
  <si>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</si>
  <si>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</si>
  <si>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</si>
  <si>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</si>
  <si>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</si>
  <si>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</si>
  <si>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</si>
  <si>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</si>
  <si>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</si>
  <si>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</si>
  <si>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</si>
  <si>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</si>
  <si>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</si>
  <si>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</si>
  <si>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</si>
  <si>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순위</t>
    <phoneticPr fontId="1" type="noConversion"/>
  </si>
  <si>
    <t>비고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</si>
  <si>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</si>
  <si>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</si>
  <si>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</si>
  <si>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</si>
  <si>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</si>
  <si>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</si>
  <si>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</si>
  <si>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</si>
  <si>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</si>
  <si>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</si>
  <si>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</si>
  <si>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</si>
  <si>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</si>
  <si>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</si>
  <si>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</si>
  <si>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</si>
  <si>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</si>
  <si>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</si>
  <si>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</si>
  <si>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'분류'가 "생활가전"인 '총액'의 합계</t>
    <phoneticPr fontId="3" type="noConversion"/>
  </si>
  <si>
    <t>'하반기'의 최대값-최소값 차이</t>
    <phoneticPr fontId="3" type="noConversion"/>
  </si>
  <si>
    <t>'상반기' 중 두 번째로 큰 값</t>
    <phoneticPr fontId="3" type="noConversion"/>
  </si>
  <si>
    <t>분류</t>
    <phoneticPr fontId="1" type="noConversion"/>
  </si>
  <si>
    <t>품목</t>
    <phoneticPr fontId="1" type="noConversion"/>
  </si>
  <si>
    <t>규격</t>
    <phoneticPr fontId="1" type="noConversion"/>
  </si>
  <si>
    <t>수수료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</si>
  <si>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</si>
  <si>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</si>
  <si>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</si>
  <si>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생활가전</t>
    <phoneticPr fontId="1" type="noConversion"/>
  </si>
  <si>
    <t>텔레비전</t>
    <phoneticPr fontId="1" type="noConversion"/>
  </si>
  <si>
    <t>42인치이상</t>
    <phoneticPr fontId="1" type="noConversion"/>
  </si>
  <si>
    <t>유아용품</t>
    <phoneticPr fontId="1" type="noConversion"/>
  </si>
  <si>
    <t>유모차</t>
    <phoneticPr fontId="1" type="noConversion"/>
  </si>
  <si>
    <t>싱글</t>
    <phoneticPr fontId="1" type="noConversion"/>
  </si>
  <si>
    <t>스포츠레저</t>
    <phoneticPr fontId="1" type="noConversion"/>
  </si>
  <si>
    <t>자전거</t>
    <phoneticPr fontId="1" type="noConversion"/>
  </si>
  <si>
    <t>일반</t>
    <phoneticPr fontId="1" type="noConversion"/>
  </si>
  <si>
    <t>전기매트</t>
    <phoneticPr fontId="1" type="noConversion"/>
  </si>
  <si>
    <t>2인용</t>
    <phoneticPr fontId="1" type="noConversion"/>
  </si>
  <si>
    <t>피아노</t>
    <phoneticPr fontId="1" type="noConversion"/>
  </si>
  <si>
    <t>전자피아노</t>
    <phoneticPr fontId="1" type="noConversion"/>
  </si>
  <si>
    <t>안전시트</t>
    <phoneticPr fontId="1" type="noConversion"/>
  </si>
  <si>
    <t>차량용</t>
    <phoneticPr fontId="1" type="noConversion"/>
  </si>
  <si>
    <t>42인치미만</t>
    <phoneticPr fontId="1" type="noConversion"/>
  </si>
  <si>
    <t>더블</t>
    <phoneticPr fontId="1" type="noConversion"/>
  </si>
  <si>
    <t>아동용</t>
    <phoneticPr fontId="1" type="noConversion"/>
  </si>
  <si>
    <t>1인용</t>
    <phoneticPr fontId="1" type="noConversion"/>
  </si>
  <si>
    <t>조건</t>
    <phoneticPr fontId="1" type="noConversion"/>
  </si>
  <si>
    <t>총거래금액</t>
    <phoneticPr fontId="1" type="noConversion"/>
  </si>
  <si>
    <t>가구류</t>
    <phoneticPr fontId="1" type="noConversion"/>
  </si>
  <si>
    <t>수납장</t>
    <phoneticPr fontId="1" type="noConversion"/>
  </si>
  <si>
    <t>생활용품</t>
    <phoneticPr fontId="1" type="noConversion"/>
  </si>
  <si>
    <t>가방류</t>
    <phoneticPr fontId="1" type="noConversion"/>
  </si>
  <si>
    <t>안전시트 평균</t>
  </si>
  <si>
    <t>유모차 평균</t>
  </si>
  <si>
    <t>자전거 평균</t>
  </si>
  <si>
    <t>전기매트 평균</t>
  </si>
  <si>
    <t>텔레비전 평균</t>
  </si>
  <si>
    <t>피아노 평균</t>
  </si>
  <si>
    <t>전체 평균</t>
  </si>
  <si>
    <t>안전시트 최대값</t>
  </si>
  <si>
    <t>유모차 최대값</t>
  </si>
  <si>
    <t>자전거 최대값</t>
  </si>
  <si>
    <t>전기매트 최대값</t>
  </si>
  <si>
    <t>텔레비전 최대값</t>
  </si>
  <si>
    <t>피아노 최대값</t>
  </si>
  <si>
    <t>전체 최대값</t>
  </si>
  <si>
    <t>$E$5</t>
  </si>
  <si>
    <t>$E$7</t>
  </si>
  <si>
    <t>$E$11</t>
  </si>
  <si>
    <t>$G$5</t>
  </si>
  <si>
    <t>$G$7</t>
  </si>
  <si>
    <t>$G$11</t>
  </si>
  <si>
    <t>상반기 24500 인상</t>
  </si>
  <si>
    <t>만든 사람 서희종 날짜 2019-09-26</t>
  </si>
  <si>
    <t>상반기 19850 인하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</si>
  <si>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</si>
  <si>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</si>
  <si>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</si>
  <si>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</si>
  <si>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</si>
  <si>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</si>
  <si>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</si>
  <si>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생활가전</t>
  </si>
  <si>
    <t>스포츠레저</t>
  </si>
  <si>
    <t>유아용품</t>
  </si>
  <si>
    <t>안전시트</t>
  </si>
  <si>
    <t>유모차</t>
  </si>
  <si>
    <t>전기매트</t>
  </si>
  <si>
    <t>피아노</t>
  </si>
  <si>
    <t>평균 : 상반기</t>
  </si>
  <si>
    <t>전체 평균 : 상반기</t>
  </si>
  <si>
    <t>평균 : 하반기</t>
  </si>
  <si>
    <t>전체 평균 : 하반기</t>
  </si>
  <si>
    <t>평균 : 총액</t>
  </si>
  <si>
    <t>전체 평균 : 총액</t>
  </si>
  <si>
    <t>**</t>
  </si>
  <si>
    <t>품목</t>
  </si>
  <si>
    <t>분류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</si>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</sst>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&quot;위&quot;"/>
    <numFmt numFmtId="178" formatCode="#,##0&quot;원&quot;"/>
  </numFmts>
  <fonts count="12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2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18"/>
      <name val="맑은 고딕"/>
      <family val="2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auto="1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0">
    <xf numFmtId="0" fontId="0" fillId="0" borderId="0" xfId="0"/>
    <xf numFmtId="0" fontId="2" fillId="0" borderId="0" xfId="0" applyFont="1"/>
    <xf numFmtId="176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176" fontId="0" fillId="0" borderId="6" xfId="0" applyNumberFormat="1" applyFill="1" applyBorder="1" applyAlignment="1"/>
    <xf numFmtId="0" fontId="7" fillId="3" borderId="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0" fillId="0" borderId="2" xfId="0" applyFill="1" applyBorder="1" applyAlignment="1"/>
    <xf numFmtId="0" fontId="8" fillId="4" borderId="0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76" fontId="0" fillId="5" borderId="0" xfId="0" applyNumberFormat="1" applyFill="1" applyBorder="1" applyAlignment="1"/>
    <xf numFmtId="0" fontId="11" fillId="0" borderId="0" xfId="0" applyFont="1" applyFill="1" applyBorder="1" applyAlignment="1">
      <alignment vertical="top" wrapText="1"/>
    </xf>
    <xf numFmtId="178" fontId="5" fillId="0" borderId="3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</cellXfs>
  <cellStyles count="2">
    <cellStyle name="표준" xfId="0" builtinId="0"/>
    <cellStyle name="표준 2" xfId="1"/>
  </cellStyles>
  <dxfs count="5">
    <dxf>
      <alignment horizontal="center" readingOrder="0"/>
    </dxf>
    <dxf>
      <numFmt numFmtId="176" formatCode="#,##0_ 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800" b="0" i="1">
                <a:latin typeface="궁서체" panose="02030609000101010101" pitchFamily="17" charset="-127"/>
                <a:ea typeface="궁서체" panose="02030609000101010101" pitchFamily="17" charset="-127"/>
              </a:rPr>
              <a:t>전자제품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상반기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생활가전</c:v>
                </c:pt>
                <c:pt idx="1">
                  <c:v>유아용품</c:v>
                </c:pt>
                <c:pt idx="2">
                  <c:v>스포츠레저</c:v>
                </c:pt>
                <c:pt idx="3">
                  <c:v>가구류</c:v>
                </c:pt>
                <c:pt idx="4">
                  <c:v>생활용품</c:v>
                </c:pt>
              </c:strCache>
            </c:strRef>
          </c:cat>
          <c:val>
            <c:numRef>
              <c:f>차트!$C$3:$C$7</c:f>
              <c:numCache>
                <c:formatCode>#,##0_ </c:formatCode>
                <c:ptCount val="5"/>
                <c:pt idx="0">
                  <c:v>148000</c:v>
                </c:pt>
                <c:pt idx="1">
                  <c:v>61000</c:v>
                </c:pt>
                <c:pt idx="2">
                  <c:v>95000</c:v>
                </c:pt>
                <c:pt idx="3">
                  <c:v>168000</c:v>
                </c:pt>
                <c:pt idx="4">
                  <c:v>78000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하반기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생활가전</c:v>
                </c:pt>
                <c:pt idx="1">
                  <c:v>유아용품</c:v>
                </c:pt>
                <c:pt idx="2">
                  <c:v>스포츠레저</c:v>
                </c:pt>
                <c:pt idx="3">
                  <c:v>가구류</c:v>
                </c:pt>
                <c:pt idx="4">
                  <c:v>생활용품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135000</c:v>
                </c:pt>
                <c:pt idx="1">
                  <c:v>46000</c:v>
                </c:pt>
                <c:pt idx="2">
                  <c:v>113000</c:v>
                </c:pt>
                <c:pt idx="3">
                  <c:v>147000</c:v>
                </c:pt>
                <c:pt idx="4">
                  <c:v>89000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61984"/>
        <c:axId val="170352640"/>
      </c:barChart>
      <c:catAx>
        <c:axId val="17036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0352640"/>
        <c:crosses val="autoZero"/>
        <c:auto val="1"/>
        <c:lblAlgn val="ctr"/>
        <c:lblOffset val="100"/>
        <c:noMultiLvlLbl val="0"/>
      </c:catAx>
      <c:valAx>
        <c:axId val="170352640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70361984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25400" cmpd="sng">
      <a:solidFill>
        <a:srgbClr val="FFC000"/>
      </a:solidFill>
      <a:prstDash val="sysDash"/>
    </a:ln>
  </c:spPr>
  <c:txPr>
    <a:bodyPr/>
    <a:lstStyle/>
    <a:p>
      <a:pPr>
        <a:defRPr sz="1100">
          <a:latin typeface="굴림체" panose="020B0609000101010101" pitchFamily="49" charset="-127"/>
          <a:ea typeface="굴림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7</xdr:col>
      <xdr:colOff>790575</xdr:colOff>
      <xdr:row>0</xdr:row>
      <xdr:rowOff>971550</xdr:rowOff>
    </xdr:to>
    <xdr:sp macro="" textlink="">
      <xdr:nvSpPr>
        <xdr:cNvPr id="2" name="배지 1"/>
        <xdr:cNvSpPr/>
      </xdr:nvSpPr>
      <xdr:spPr>
        <a:xfrm>
          <a:off x="990600" y="38100"/>
          <a:ext cx="6534150" cy="933450"/>
        </a:xfrm>
        <a:prstGeom prst="plaqu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800" b="0" i="1">
              <a:latin typeface="궁서체" panose="02030609000101010101" pitchFamily="17" charset="-127"/>
              <a:ea typeface="궁서체" panose="02030609000101010101" pitchFamily="17" charset="-127"/>
            </a:rPr>
            <a:t>전자제품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33336</xdr:rowOff>
    </xdr:from>
    <xdr:to>
      <xdr:col>6</xdr:col>
      <xdr:colOff>666749</xdr:colOff>
      <xdr:row>24</xdr:row>
      <xdr:rowOff>190499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만든 이" refreshedDate="43735.548169675923" createdVersion="4" refreshedVersion="4" minRefreshableVersion="3" recordCount="10">
  <cacheSource type="worksheet">
    <worksheetSource ref="A2:G12" sheet="피벗테이블"/>
  </cacheSource>
  <cacheFields count="7">
    <cacheField name="분류" numFmtId="0">
      <sharedItems count="3">
        <s v="생활가전"/>
        <s v="유아용품"/>
        <s v="스포츠레저"/>
      </sharedItems>
    </cacheField>
    <cacheField name="품목" numFmtId="0">
      <sharedItems count="6">
        <s v="텔레비전"/>
        <s v="유모차"/>
        <s v="자전거"/>
        <s v="전기매트"/>
        <s v="피아노"/>
        <s v="안전시트"/>
      </sharedItems>
    </cacheField>
    <cacheField name="규격" numFmtId="0">
      <sharedItems/>
    </cacheField>
    <cacheField name="수수료" numFmtId="0">
      <sharedItems containsSemiMixedTypes="0" containsString="0" containsNumber="1" containsInteger="1" minValue="1000" maxValue="5000"/>
    </cacheField>
    <cacheField name="상반기" numFmtId="0">
      <sharedItems containsSemiMixedTypes="0" containsString="0" containsNumber="1" containsInteger="1" minValue="21000" maxValue="92000"/>
    </cacheField>
    <cacheField name="하반기" numFmtId="0">
      <sharedItems containsSemiMixedTypes="0" containsString="0" containsNumber="1" containsInteger="1" minValue="20000" maxValue="135000"/>
    </cacheField>
    <cacheField name="총액" numFmtId="0">
      <sharedItems containsSemiMixedTypes="0" containsString="0" containsNumber="1" containsInteger="1" minValue="41000" maxValue="2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s v="42인치이상"/>
    <n v="5000"/>
    <n v="85000"/>
    <n v="135000"/>
    <n v="220000"/>
  </r>
  <r>
    <x v="1"/>
    <x v="1"/>
    <s v="싱글"/>
    <n v="2000"/>
    <n v="22000"/>
    <n v="46000"/>
    <n v="68000"/>
  </r>
  <r>
    <x v="2"/>
    <x v="2"/>
    <s v="일반"/>
    <n v="3000"/>
    <n v="63000"/>
    <n v="33000"/>
    <n v="96000"/>
  </r>
  <r>
    <x v="0"/>
    <x v="3"/>
    <s v="2인용"/>
    <n v="5000"/>
    <n v="75000"/>
    <n v="45000"/>
    <n v="120000"/>
  </r>
  <r>
    <x v="2"/>
    <x v="4"/>
    <s v="전자피아노"/>
    <n v="4000"/>
    <n v="92000"/>
    <n v="100000"/>
    <n v="192000"/>
  </r>
  <r>
    <x v="1"/>
    <x v="5"/>
    <s v="차량용"/>
    <n v="1000"/>
    <n v="21000"/>
    <n v="20000"/>
    <n v="41000"/>
  </r>
  <r>
    <x v="0"/>
    <x v="0"/>
    <s v="42인치미만"/>
    <n v="3000"/>
    <n v="63000"/>
    <n v="39000"/>
    <n v="102000"/>
  </r>
  <r>
    <x v="1"/>
    <x v="1"/>
    <s v="더블"/>
    <n v="3000"/>
    <n v="39000"/>
    <n v="51000"/>
    <n v="90000"/>
  </r>
  <r>
    <x v="2"/>
    <x v="2"/>
    <s v="아동용"/>
    <n v="2000"/>
    <n v="32000"/>
    <n v="56000"/>
    <n v="88000"/>
  </r>
  <r>
    <x v="0"/>
    <x v="3"/>
    <s v="1인용"/>
    <n v="3000"/>
    <n v="48000"/>
    <n v="30000"/>
    <n v="78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4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F16" firstHeaderRow="1" firstDataRow="2" firstDataCol="2"/>
  <pivotFields count="7">
    <pivotField axis="axisRow" compact="0" outline="0" showAll="0">
      <items count="4">
        <item x="0"/>
        <item x="2"/>
        <item x="1"/>
        <item t="default"/>
      </items>
    </pivotField>
    <pivotField axis="axisCol" compact="0" outline="0" showAll="0">
      <items count="7">
        <item x="5"/>
        <item x="1"/>
        <item h="1" x="2"/>
        <item x="3"/>
        <item h="1" x="0"/>
        <item x="4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-2"/>
  </rowFields>
  <row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1"/>
  </colFields>
  <colItems count="4">
    <i>
      <x/>
    </i>
    <i>
      <x v="1"/>
    </i>
    <i>
      <x v="3"/>
    </i>
    <i>
      <x v="5"/>
    </i>
  </colItems>
  <dataFields count="3">
    <dataField name="평균 : 상반기" fld="4" subtotal="average" baseField="0" baseItem="0"/>
    <dataField name="평균 : 하반기" fld="5" subtotal="average" baseField="0" baseItem="0"/>
    <dataField name="평균 : 총액" fld="6" subtotal="average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7" width="12.625" customWidth="1"/>
    <col min="8" max="8" width="10.625" customWidth="1"/>
    <col min="9" max="9" width="12.625" customWidth="1"/>
  </cols>
  <sheetData>
    <row r="1" spans="1:9" ht="80.099999999999994" customHeight="1" x14ac:dyDescent="0.3"/>
    <row r="2" spans="1:9" s="1" customFormat="1" ht="18" customHeight="1" x14ac:dyDescent="0.15">
      <c r="A2" s="12" t="s">
        <v>63</v>
      </c>
      <c r="B2" s="12" t="s">
        <v>64</v>
      </c>
      <c r="C2" s="12" t="s">
        <v>65</v>
      </c>
      <c r="D2" s="12" t="s">
        <v>66</v>
      </c>
      <c r="E2" s="12" t="s">
        <v>67</v>
      </c>
      <c r="F2" s="12" t="s">
        <v>68</v>
      </c>
      <c r="G2" s="12" t="s">
        <v>69</v>
      </c>
      <c r="H2" s="12" t="s">
        <v>70</v>
      </c>
      <c r="I2" s="12" t="s">
        <v>71</v>
      </c>
    </row>
    <row r="3" spans="1:9" s="1" customFormat="1" ht="18" customHeight="1" x14ac:dyDescent="0.15">
      <c r="A3" s="13" t="s">
        <v>72</v>
      </c>
      <c r="B3" s="13" t="s">
        <v>73</v>
      </c>
      <c r="C3" s="13" t="s">
        <v>74</v>
      </c>
      <c r="D3" s="14">
        <v>5000</v>
      </c>
      <c r="E3" s="14">
        <v>85000</v>
      </c>
      <c r="F3" s="14">
        <v>135000</v>
      </c>
      <c r="G3" s="14">
        <v>220000</v>
      </c>
      <c r="H3" s="15">
        <f>RANK(G3,$G$3:$G$12)</f>
        <v>1</v>
      </c>
      <c r="I3" s="13" t="str">
        <f>IF(D3&gt;=4000,"이벤트대상","")</f>
        <v>이벤트대상</v>
      </c>
    </row>
    <row r="4" spans="1:9" s="1" customFormat="1" ht="18" customHeight="1" x14ac:dyDescent="0.15">
      <c r="A4" s="13" t="s">
        <v>75</v>
      </c>
      <c r="B4" s="13" t="s">
        <v>76</v>
      </c>
      <c r="C4" s="13" t="s">
        <v>77</v>
      </c>
      <c r="D4" s="14">
        <v>2000</v>
      </c>
      <c r="E4" s="14">
        <v>22000</v>
      </c>
      <c r="F4" s="14">
        <v>46000</v>
      </c>
      <c r="G4" s="14">
        <v>68000</v>
      </c>
      <c r="H4" s="15">
        <f t="shared" ref="H4:H12" si="0">RANK(G4,$G$3:$G$12)</f>
        <v>9</v>
      </c>
      <c r="I4" s="13" t="str">
        <f t="shared" ref="I4:I12" si="1">IF(D4&gt;=4000,"이벤트대상","")</f>
        <v/>
      </c>
    </row>
    <row r="5" spans="1:9" s="1" customFormat="1" ht="18" customHeight="1" x14ac:dyDescent="0.15">
      <c r="A5" s="13" t="s">
        <v>78</v>
      </c>
      <c r="B5" s="13" t="s">
        <v>79</v>
      </c>
      <c r="C5" s="13" t="s">
        <v>80</v>
      </c>
      <c r="D5" s="14">
        <v>3000</v>
      </c>
      <c r="E5" s="14">
        <v>63000</v>
      </c>
      <c r="F5" s="14">
        <v>33000</v>
      </c>
      <c r="G5" s="14">
        <v>96000</v>
      </c>
      <c r="H5" s="15">
        <f t="shared" si="0"/>
        <v>5</v>
      </c>
      <c r="I5" s="13" t="str">
        <f t="shared" si="1"/>
        <v/>
      </c>
    </row>
    <row r="6" spans="1:9" s="1" customFormat="1" ht="18" customHeight="1" x14ac:dyDescent="0.15">
      <c r="A6" s="13" t="s">
        <v>72</v>
      </c>
      <c r="B6" s="13" t="s">
        <v>81</v>
      </c>
      <c r="C6" s="13" t="s">
        <v>82</v>
      </c>
      <c r="D6" s="14">
        <v>5000</v>
      </c>
      <c r="E6" s="14">
        <v>75000</v>
      </c>
      <c r="F6" s="14">
        <v>45000</v>
      </c>
      <c r="G6" s="14">
        <v>120000</v>
      </c>
      <c r="H6" s="15">
        <f t="shared" si="0"/>
        <v>3</v>
      </c>
      <c r="I6" s="13" t="str">
        <f t="shared" si="1"/>
        <v>이벤트대상</v>
      </c>
    </row>
    <row r="7" spans="1:9" s="1" customFormat="1" ht="18" customHeight="1" x14ac:dyDescent="0.15">
      <c r="A7" s="13" t="s">
        <v>78</v>
      </c>
      <c r="B7" s="13" t="s">
        <v>83</v>
      </c>
      <c r="C7" s="13" t="s">
        <v>84</v>
      </c>
      <c r="D7" s="14">
        <v>4000</v>
      </c>
      <c r="E7" s="14">
        <v>92000</v>
      </c>
      <c r="F7" s="14">
        <v>100000</v>
      </c>
      <c r="G7" s="14">
        <v>192000</v>
      </c>
      <c r="H7" s="15">
        <f t="shared" si="0"/>
        <v>2</v>
      </c>
      <c r="I7" s="13" t="str">
        <f t="shared" si="1"/>
        <v>이벤트대상</v>
      </c>
    </row>
    <row r="8" spans="1:9" s="1" customFormat="1" ht="18" customHeight="1" x14ac:dyDescent="0.15">
      <c r="A8" s="13" t="s">
        <v>75</v>
      </c>
      <c r="B8" s="13" t="s">
        <v>85</v>
      </c>
      <c r="C8" s="13" t="s">
        <v>86</v>
      </c>
      <c r="D8" s="14">
        <v>1000</v>
      </c>
      <c r="E8" s="14">
        <v>21000</v>
      </c>
      <c r="F8" s="14">
        <v>20000</v>
      </c>
      <c r="G8" s="14">
        <v>41000</v>
      </c>
      <c r="H8" s="15">
        <f t="shared" si="0"/>
        <v>10</v>
      </c>
      <c r="I8" s="13" t="str">
        <f t="shared" si="1"/>
        <v/>
      </c>
    </row>
    <row r="9" spans="1:9" s="1" customFormat="1" ht="18" customHeight="1" x14ac:dyDescent="0.15">
      <c r="A9" s="13" t="s">
        <v>72</v>
      </c>
      <c r="B9" s="13" t="s">
        <v>73</v>
      </c>
      <c r="C9" s="13" t="s">
        <v>87</v>
      </c>
      <c r="D9" s="14">
        <v>3000</v>
      </c>
      <c r="E9" s="14">
        <v>63000</v>
      </c>
      <c r="F9" s="14">
        <v>39000</v>
      </c>
      <c r="G9" s="14">
        <v>102000</v>
      </c>
      <c r="H9" s="15">
        <f t="shared" si="0"/>
        <v>4</v>
      </c>
      <c r="I9" s="13" t="str">
        <f t="shared" si="1"/>
        <v/>
      </c>
    </row>
    <row r="10" spans="1:9" s="1" customFormat="1" ht="18" customHeight="1" x14ac:dyDescent="0.15">
      <c r="A10" s="13" t="s">
        <v>75</v>
      </c>
      <c r="B10" s="13" t="s">
        <v>76</v>
      </c>
      <c r="C10" s="13" t="s">
        <v>88</v>
      </c>
      <c r="D10" s="14">
        <v>3000</v>
      </c>
      <c r="E10" s="14">
        <v>39000</v>
      </c>
      <c r="F10" s="14">
        <v>51000</v>
      </c>
      <c r="G10" s="14">
        <v>90000</v>
      </c>
      <c r="H10" s="15">
        <f t="shared" si="0"/>
        <v>6</v>
      </c>
      <c r="I10" s="13" t="str">
        <f t="shared" si="1"/>
        <v/>
      </c>
    </row>
    <row r="11" spans="1:9" s="1" customFormat="1" ht="18" customHeight="1" x14ac:dyDescent="0.15">
      <c r="A11" s="13" t="s">
        <v>78</v>
      </c>
      <c r="B11" s="13" t="s">
        <v>79</v>
      </c>
      <c r="C11" s="13" t="s">
        <v>89</v>
      </c>
      <c r="D11" s="14">
        <v>2000</v>
      </c>
      <c r="E11" s="14">
        <v>32000</v>
      </c>
      <c r="F11" s="14">
        <v>56000</v>
      </c>
      <c r="G11" s="14">
        <v>88000</v>
      </c>
      <c r="H11" s="15">
        <f t="shared" si="0"/>
        <v>7</v>
      </c>
      <c r="I11" s="13" t="str">
        <f t="shared" si="1"/>
        <v/>
      </c>
    </row>
    <row r="12" spans="1:9" s="1" customFormat="1" ht="18" customHeight="1" x14ac:dyDescent="0.15">
      <c r="A12" s="13" t="s">
        <v>72</v>
      </c>
      <c r="B12" s="13" t="s">
        <v>81</v>
      </c>
      <c r="C12" s="13" t="s">
        <v>90</v>
      </c>
      <c r="D12" s="14">
        <v>3000</v>
      </c>
      <c r="E12" s="14">
        <v>48000</v>
      </c>
      <c r="F12" s="14">
        <v>30000</v>
      </c>
      <c r="G12" s="14">
        <v>78000</v>
      </c>
      <c r="H12" s="15">
        <f t="shared" si="0"/>
        <v>8</v>
      </c>
      <c r="I12" s="13" t="str">
        <f t="shared" si="1"/>
        <v/>
      </c>
    </row>
    <row r="13" spans="1:9" s="1" customFormat="1" ht="18" customHeight="1" x14ac:dyDescent="0.15">
      <c r="A13" s="33" t="s">
        <v>91</v>
      </c>
      <c r="B13" s="33"/>
      <c r="C13" s="33"/>
      <c r="D13" s="33"/>
      <c r="E13" s="31">
        <f>DSUM(A2:I12,G2,A2:A3)</f>
        <v>520000</v>
      </c>
      <c r="F13" s="31"/>
      <c r="G13" s="31"/>
      <c r="H13" s="32"/>
      <c r="I13" s="32"/>
    </row>
    <row r="14" spans="1:9" s="1" customFormat="1" ht="18" customHeight="1" x14ac:dyDescent="0.15">
      <c r="A14" s="33" t="s">
        <v>92</v>
      </c>
      <c r="B14" s="33"/>
      <c r="C14" s="33"/>
      <c r="D14" s="33"/>
      <c r="E14" s="31">
        <f>MAX(F3:F12)-MIN(F3:F12)</f>
        <v>115000</v>
      </c>
      <c r="F14" s="31"/>
      <c r="G14" s="31"/>
      <c r="H14" s="32"/>
      <c r="I14" s="32"/>
    </row>
    <row r="15" spans="1:9" s="1" customFormat="1" ht="18" customHeight="1" x14ac:dyDescent="0.15">
      <c r="A15" s="33" t="s">
        <v>93</v>
      </c>
      <c r="B15" s="33"/>
      <c r="C15" s="33"/>
      <c r="D15" s="33"/>
      <c r="E15" s="31">
        <f>LARGE(E3:E12,2)</f>
        <v>85000</v>
      </c>
      <c r="F15" s="31"/>
      <c r="G15" s="31"/>
      <c r="H15" s="32"/>
      <c r="I15" s="32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G12">
    <cfRule type="expression" dxfId="4" priority="3">
      <formula>$F3&gt;=55000</formula>
    </cfRule>
  </conditionalFormatting>
  <conditionalFormatting sqref="H3:H12">
    <cfRule type="expression" dxfId="3" priority="2">
      <formula>$F3&gt;=55000</formula>
    </cfRule>
  </conditionalFormatting>
  <conditionalFormatting sqref="I3:I12">
    <cfRule type="expression" dxfId="2" priority="1">
      <formula>$F3&gt;=55000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H27" sqref="H27"/>
    </sheetView>
  </sheetViews>
  <sheetFormatPr defaultRowHeight="16.5" outlineLevelRow="3" outlineLevelCol="1" x14ac:dyDescent="0.3"/>
  <cols>
    <col min="1" max="1" width="12.625" customWidth="1"/>
    <col min="2" max="2" width="17.625" customWidth="1"/>
    <col min="3" max="3" width="12.625" customWidth="1"/>
    <col min="4" max="6" width="12.625" customWidth="1" outlineLevel="1"/>
    <col min="7" max="7" width="12.625" customWidth="1"/>
  </cols>
  <sheetData>
    <row r="2" spans="1:7" s="5" customFormat="1" ht="16.5" customHeight="1" x14ac:dyDescent="0.3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</row>
    <row r="3" spans="1:7" s="5" customFormat="1" ht="16.5" customHeight="1" outlineLevel="3" x14ac:dyDescent="0.3">
      <c r="A3" s="4" t="s">
        <v>21</v>
      </c>
      <c r="B3" s="4" t="s">
        <v>31</v>
      </c>
      <c r="C3" s="4" t="s">
        <v>32</v>
      </c>
      <c r="D3" s="2">
        <v>1000</v>
      </c>
      <c r="E3" s="2">
        <v>21000</v>
      </c>
      <c r="F3" s="2">
        <v>20000</v>
      </c>
      <c r="G3" s="2">
        <v>41000</v>
      </c>
    </row>
    <row r="4" spans="1:7" s="5" customFormat="1" ht="16.5" customHeight="1" outlineLevel="2" x14ac:dyDescent="0.3">
      <c r="A4" s="4"/>
      <c r="B4" s="8" t="s">
        <v>133</v>
      </c>
      <c r="C4" s="4"/>
      <c r="D4" s="2">
        <f>SUBTOTAL(4,D3:D3)</f>
        <v>1000</v>
      </c>
      <c r="E4" s="2"/>
      <c r="F4" s="2"/>
      <c r="G4" s="2">
        <f>SUBTOTAL(4,G3:G3)</f>
        <v>41000</v>
      </c>
    </row>
    <row r="5" spans="1:7" s="5" customFormat="1" ht="16.5" customHeight="1" outlineLevel="1" x14ac:dyDescent="0.3">
      <c r="A5" s="4"/>
      <c r="B5" s="8" t="s">
        <v>126</v>
      </c>
      <c r="C5" s="4"/>
      <c r="D5" s="2"/>
      <c r="E5" s="2">
        <f>SUBTOTAL(1,E3:E3)</f>
        <v>21000</v>
      </c>
      <c r="F5" s="2">
        <f>SUBTOTAL(1,F3:F3)</f>
        <v>20000</v>
      </c>
      <c r="G5" s="2"/>
    </row>
    <row r="6" spans="1:7" s="5" customFormat="1" ht="16.5" customHeight="1" outlineLevel="3" x14ac:dyDescent="0.3">
      <c r="A6" s="4" t="s">
        <v>21</v>
      </c>
      <c r="B6" s="4" t="s">
        <v>22</v>
      </c>
      <c r="C6" s="4" t="s">
        <v>23</v>
      </c>
      <c r="D6" s="2">
        <v>2000</v>
      </c>
      <c r="E6" s="2">
        <v>22000</v>
      </c>
      <c r="F6" s="2">
        <v>46000</v>
      </c>
      <c r="G6" s="2">
        <v>68000</v>
      </c>
    </row>
    <row r="7" spans="1:7" s="5" customFormat="1" ht="16.5" customHeight="1" outlineLevel="3" x14ac:dyDescent="0.3">
      <c r="A7" s="4" t="s">
        <v>21</v>
      </c>
      <c r="B7" s="4" t="s">
        <v>22</v>
      </c>
      <c r="C7" s="4" t="s">
        <v>34</v>
      </c>
      <c r="D7" s="2">
        <v>3000</v>
      </c>
      <c r="E7" s="2">
        <v>39000</v>
      </c>
      <c r="F7" s="2">
        <v>51000</v>
      </c>
      <c r="G7" s="2">
        <v>90000</v>
      </c>
    </row>
    <row r="8" spans="1:7" s="5" customFormat="1" ht="16.5" customHeight="1" outlineLevel="2" x14ac:dyDescent="0.3">
      <c r="A8" s="4"/>
      <c r="B8" s="8" t="s">
        <v>134</v>
      </c>
      <c r="C8" s="4"/>
      <c r="D8" s="2">
        <f>SUBTOTAL(4,D6:D7)</f>
        <v>3000</v>
      </c>
      <c r="E8" s="2"/>
      <c r="F8" s="2"/>
      <c r="G8" s="2">
        <f>SUBTOTAL(4,G6:G7)</f>
        <v>90000</v>
      </c>
    </row>
    <row r="9" spans="1:7" s="5" customFormat="1" ht="16.5" customHeight="1" outlineLevel="1" x14ac:dyDescent="0.3">
      <c r="A9" s="4"/>
      <c r="B9" s="8" t="s">
        <v>127</v>
      </c>
      <c r="C9" s="4"/>
      <c r="D9" s="2"/>
      <c r="E9" s="2">
        <f>SUBTOTAL(1,E6:E7)</f>
        <v>30500</v>
      </c>
      <c r="F9" s="2">
        <f>SUBTOTAL(1,F6:F7)</f>
        <v>48500</v>
      </c>
      <c r="G9" s="2"/>
    </row>
    <row r="10" spans="1:7" s="5" customFormat="1" ht="16.5" customHeight="1" outlineLevel="3" x14ac:dyDescent="0.3">
      <c r="A10" s="4" t="s">
        <v>24</v>
      </c>
      <c r="B10" s="4" t="s">
        <v>25</v>
      </c>
      <c r="C10" s="4" t="s">
        <v>26</v>
      </c>
      <c r="D10" s="2">
        <v>3000</v>
      </c>
      <c r="E10" s="2">
        <v>63000</v>
      </c>
      <c r="F10" s="2">
        <v>33000</v>
      </c>
      <c r="G10" s="2">
        <v>96000</v>
      </c>
    </row>
    <row r="11" spans="1:7" s="5" customFormat="1" ht="16.5" customHeight="1" outlineLevel="3" x14ac:dyDescent="0.3">
      <c r="A11" s="4" t="s">
        <v>24</v>
      </c>
      <c r="B11" s="4" t="s">
        <v>25</v>
      </c>
      <c r="C11" s="4" t="s">
        <v>35</v>
      </c>
      <c r="D11" s="2">
        <v>2000</v>
      </c>
      <c r="E11" s="2">
        <v>32000</v>
      </c>
      <c r="F11" s="2">
        <v>56000</v>
      </c>
      <c r="G11" s="2">
        <v>88000</v>
      </c>
    </row>
    <row r="12" spans="1:7" s="5" customFormat="1" ht="16.5" customHeight="1" outlineLevel="2" x14ac:dyDescent="0.3">
      <c r="A12" s="4"/>
      <c r="B12" s="8" t="s">
        <v>135</v>
      </c>
      <c r="C12" s="4"/>
      <c r="D12" s="2">
        <f>SUBTOTAL(4,D10:D11)</f>
        <v>3000</v>
      </c>
      <c r="E12" s="2"/>
      <c r="F12" s="2"/>
      <c r="G12" s="2">
        <f>SUBTOTAL(4,G10:G11)</f>
        <v>96000</v>
      </c>
    </row>
    <row r="13" spans="1:7" s="5" customFormat="1" ht="16.5" customHeight="1" outlineLevel="1" x14ac:dyDescent="0.3">
      <c r="A13" s="4"/>
      <c r="B13" s="8" t="s">
        <v>128</v>
      </c>
      <c r="C13" s="4"/>
      <c r="D13" s="2"/>
      <c r="E13" s="2">
        <f>SUBTOTAL(1,E10:E11)</f>
        <v>47500</v>
      </c>
      <c r="F13" s="2">
        <f>SUBTOTAL(1,F10:F11)</f>
        <v>44500</v>
      </c>
      <c r="G13" s="2"/>
    </row>
    <row r="14" spans="1:7" s="5" customFormat="1" ht="16.5" customHeight="1" outlineLevel="3" x14ac:dyDescent="0.3">
      <c r="A14" s="4" t="s">
        <v>18</v>
      </c>
      <c r="B14" s="4" t="s">
        <v>27</v>
      </c>
      <c r="C14" s="4" t="s">
        <v>28</v>
      </c>
      <c r="D14" s="2">
        <v>5000</v>
      </c>
      <c r="E14" s="2">
        <v>75000</v>
      </c>
      <c r="F14" s="2">
        <v>45000</v>
      </c>
      <c r="G14" s="2">
        <v>120000</v>
      </c>
    </row>
    <row r="15" spans="1:7" s="5" customFormat="1" ht="16.5" customHeight="1" outlineLevel="3" x14ac:dyDescent="0.3">
      <c r="A15" s="4" t="s">
        <v>18</v>
      </c>
      <c r="B15" s="4" t="s">
        <v>27</v>
      </c>
      <c r="C15" s="4" t="s">
        <v>36</v>
      </c>
      <c r="D15" s="2">
        <v>3000</v>
      </c>
      <c r="E15" s="2">
        <v>48000</v>
      </c>
      <c r="F15" s="2">
        <v>30000</v>
      </c>
      <c r="G15" s="2">
        <v>78000</v>
      </c>
    </row>
    <row r="16" spans="1:7" s="5" customFormat="1" ht="16.5" customHeight="1" outlineLevel="2" x14ac:dyDescent="0.3">
      <c r="A16" s="4"/>
      <c r="B16" s="8" t="s">
        <v>136</v>
      </c>
      <c r="C16" s="4"/>
      <c r="D16" s="2">
        <f>SUBTOTAL(4,D14:D15)</f>
        <v>5000</v>
      </c>
      <c r="E16" s="2"/>
      <c r="F16" s="2"/>
      <c r="G16" s="2">
        <f>SUBTOTAL(4,G14:G15)</f>
        <v>120000</v>
      </c>
    </row>
    <row r="17" spans="1:7" s="5" customFormat="1" ht="16.5" customHeight="1" outlineLevel="1" x14ac:dyDescent="0.3">
      <c r="A17" s="4"/>
      <c r="B17" s="8" t="s">
        <v>129</v>
      </c>
      <c r="C17" s="4"/>
      <c r="D17" s="2"/>
      <c r="E17" s="2">
        <f>SUBTOTAL(1,E14:E15)</f>
        <v>61500</v>
      </c>
      <c r="F17" s="2">
        <f>SUBTOTAL(1,F14:F15)</f>
        <v>37500</v>
      </c>
      <c r="G17" s="2"/>
    </row>
    <row r="18" spans="1:7" s="5" customFormat="1" ht="16.5" customHeight="1" outlineLevel="3" x14ac:dyDescent="0.3">
      <c r="A18" s="4" t="s">
        <v>18</v>
      </c>
      <c r="B18" s="4" t="s">
        <v>19</v>
      </c>
      <c r="C18" s="4" t="s">
        <v>20</v>
      </c>
      <c r="D18" s="2">
        <v>5000</v>
      </c>
      <c r="E18" s="2">
        <v>85000</v>
      </c>
      <c r="F18" s="2">
        <v>135000</v>
      </c>
      <c r="G18" s="2">
        <v>220000</v>
      </c>
    </row>
    <row r="19" spans="1:7" s="5" customFormat="1" ht="16.5" customHeight="1" outlineLevel="3" x14ac:dyDescent="0.3">
      <c r="A19" s="4" t="s">
        <v>18</v>
      </c>
      <c r="B19" s="4" t="s">
        <v>19</v>
      </c>
      <c r="C19" s="4" t="s">
        <v>33</v>
      </c>
      <c r="D19" s="2">
        <v>3000</v>
      </c>
      <c r="E19" s="2">
        <v>63000</v>
      </c>
      <c r="F19" s="2">
        <v>39000</v>
      </c>
      <c r="G19" s="2">
        <v>102000</v>
      </c>
    </row>
    <row r="20" spans="1:7" s="5" customFormat="1" ht="16.5" customHeight="1" outlineLevel="2" x14ac:dyDescent="0.3">
      <c r="A20" s="4"/>
      <c r="B20" s="8" t="s">
        <v>137</v>
      </c>
      <c r="C20" s="4"/>
      <c r="D20" s="2">
        <f>SUBTOTAL(4,D18:D19)</f>
        <v>5000</v>
      </c>
      <c r="E20" s="2"/>
      <c r="F20" s="2"/>
      <c r="G20" s="2">
        <f>SUBTOTAL(4,G18:G19)</f>
        <v>220000</v>
      </c>
    </row>
    <row r="21" spans="1:7" s="5" customFormat="1" ht="16.5" customHeight="1" outlineLevel="1" x14ac:dyDescent="0.3">
      <c r="A21" s="4"/>
      <c r="B21" s="8" t="s">
        <v>130</v>
      </c>
      <c r="C21" s="4"/>
      <c r="D21" s="2"/>
      <c r="E21" s="2">
        <f>SUBTOTAL(1,E18:E19)</f>
        <v>74000</v>
      </c>
      <c r="F21" s="2">
        <f>SUBTOTAL(1,F18:F19)</f>
        <v>87000</v>
      </c>
      <c r="G21" s="2"/>
    </row>
    <row r="22" spans="1:7" s="5" customFormat="1" ht="16.5" customHeight="1" outlineLevel="3" x14ac:dyDescent="0.3">
      <c r="A22" s="4" t="s">
        <v>24</v>
      </c>
      <c r="B22" s="4" t="s">
        <v>29</v>
      </c>
      <c r="C22" s="4" t="s">
        <v>30</v>
      </c>
      <c r="D22" s="2">
        <v>4000</v>
      </c>
      <c r="E22" s="2">
        <v>92000</v>
      </c>
      <c r="F22" s="2">
        <v>100000</v>
      </c>
      <c r="G22" s="2">
        <v>192000</v>
      </c>
    </row>
    <row r="23" spans="1:7" s="5" customFormat="1" ht="16.5" customHeight="1" outlineLevel="2" x14ac:dyDescent="0.3">
      <c r="A23" s="9"/>
      <c r="B23" s="10" t="s">
        <v>138</v>
      </c>
      <c r="C23" s="9"/>
      <c r="D23" s="11">
        <f>SUBTOTAL(4,D22:D22)</f>
        <v>4000</v>
      </c>
      <c r="E23" s="11"/>
      <c r="F23" s="11"/>
      <c r="G23" s="11">
        <f>SUBTOTAL(4,G22:G22)</f>
        <v>192000</v>
      </c>
    </row>
    <row r="24" spans="1:7" s="5" customFormat="1" ht="16.5" customHeight="1" outlineLevel="1" x14ac:dyDescent="0.3">
      <c r="A24" s="9"/>
      <c r="B24" s="10" t="s">
        <v>131</v>
      </c>
      <c r="C24" s="9"/>
      <c r="D24" s="11"/>
      <c r="E24" s="11">
        <f>SUBTOTAL(1,E22:E22)</f>
        <v>92000</v>
      </c>
      <c r="F24" s="11">
        <f>SUBTOTAL(1,F22:F22)</f>
        <v>100000</v>
      </c>
      <c r="G24" s="11"/>
    </row>
    <row r="25" spans="1:7" s="5" customFormat="1" ht="16.5" customHeight="1" x14ac:dyDescent="0.3">
      <c r="A25" s="9"/>
      <c r="B25" s="10" t="s">
        <v>139</v>
      </c>
      <c r="C25" s="9"/>
      <c r="D25" s="11">
        <f>SUBTOTAL(4,D3:D22)</f>
        <v>5000</v>
      </c>
      <c r="E25" s="11"/>
      <c r="F25" s="11"/>
      <c r="G25" s="11">
        <f>SUBTOTAL(4,G3:G22)</f>
        <v>220000</v>
      </c>
    </row>
    <row r="26" spans="1:7" s="5" customFormat="1" ht="16.5" customHeight="1" x14ac:dyDescent="0.3">
      <c r="A26" s="9"/>
      <c r="B26" s="10" t="s">
        <v>132</v>
      </c>
      <c r="C26" s="9"/>
      <c r="D26" s="11"/>
      <c r="E26" s="11">
        <f>SUBTOTAL(1,E3:E22)</f>
        <v>54000</v>
      </c>
      <c r="F26" s="11">
        <f>SUBTOTAL(1,F3:F22)</f>
        <v>55500</v>
      </c>
      <c r="G26" s="11"/>
    </row>
    <row r="27" spans="1:7" s="5" customFormat="1" ht="16.5" customHeight="1" x14ac:dyDescent="0.3"/>
    <row r="28" spans="1:7" ht="16.5" customHeight="1" x14ac:dyDescent="0.3"/>
    <row r="29" spans="1:7" ht="16.5" customHeight="1" x14ac:dyDescent="0.3"/>
  </sheetData>
  <sortState ref="A3:G12">
    <sortCondition ref="B3:B12"/>
  </sortState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5" sqref="F25"/>
    </sheetView>
  </sheetViews>
  <sheetFormatPr defaultRowHeight="16.5" x14ac:dyDescent="0.3"/>
  <cols>
    <col min="1" max="7" width="12.625" customWidth="1"/>
  </cols>
  <sheetData>
    <row r="2" spans="1:7" s="5" customFormat="1" ht="16.5" customHeight="1" x14ac:dyDescent="0.3">
      <c r="A2" s="7" t="s">
        <v>94</v>
      </c>
      <c r="B2" s="7" t="s">
        <v>95</v>
      </c>
      <c r="C2" s="7" t="s">
        <v>96</v>
      </c>
      <c r="D2" s="7" t="s">
        <v>97</v>
      </c>
      <c r="E2" s="7" t="s">
        <v>98</v>
      </c>
      <c r="F2" s="7" t="s">
        <v>99</v>
      </c>
      <c r="G2" s="7" t="s">
        <v>100</v>
      </c>
    </row>
    <row r="3" spans="1:7" s="5" customFormat="1" ht="16.5" customHeight="1" x14ac:dyDescent="0.3">
      <c r="A3" s="4" t="s">
        <v>101</v>
      </c>
      <c r="B3" s="4" t="s">
        <v>102</v>
      </c>
      <c r="C3" s="4" t="s">
        <v>103</v>
      </c>
      <c r="D3" s="2">
        <v>5000</v>
      </c>
      <c r="E3" s="2">
        <v>85000</v>
      </c>
      <c r="F3" s="2">
        <v>135000</v>
      </c>
      <c r="G3" s="2">
        <v>220000</v>
      </c>
    </row>
    <row r="4" spans="1:7" s="5" customFormat="1" ht="16.5" customHeight="1" x14ac:dyDescent="0.3">
      <c r="A4" s="4" t="s">
        <v>104</v>
      </c>
      <c r="B4" s="4" t="s">
        <v>105</v>
      </c>
      <c r="C4" s="4" t="s">
        <v>106</v>
      </c>
      <c r="D4" s="2">
        <v>2000</v>
      </c>
      <c r="E4" s="2">
        <v>22000</v>
      </c>
      <c r="F4" s="2">
        <v>46000</v>
      </c>
      <c r="G4" s="2">
        <v>68000</v>
      </c>
    </row>
    <row r="5" spans="1:7" s="5" customFormat="1" ht="16.5" customHeight="1" x14ac:dyDescent="0.3">
      <c r="A5" s="4" t="s">
        <v>107</v>
      </c>
      <c r="B5" s="4" t="s">
        <v>108</v>
      </c>
      <c r="C5" s="4" t="s">
        <v>109</v>
      </c>
      <c r="D5" s="2">
        <v>3000</v>
      </c>
      <c r="E5" s="2">
        <v>63000</v>
      </c>
      <c r="F5" s="2">
        <v>33000</v>
      </c>
      <c r="G5" s="2">
        <v>96000</v>
      </c>
    </row>
    <row r="6" spans="1:7" s="5" customFormat="1" ht="16.5" customHeight="1" x14ac:dyDescent="0.3">
      <c r="A6" s="4" t="s">
        <v>101</v>
      </c>
      <c r="B6" s="4" t="s">
        <v>110</v>
      </c>
      <c r="C6" s="4" t="s">
        <v>111</v>
      </c>
      <c r="D6" s="2">
        <v>5000</v>
      </c>
      <c r="E6" s="2">
        <v>75000</v>
      </c>
      <c r="F6" s="2">
        <v>45000</v>
      </c>
      <c r="G6" s="2">
        <v>120000</v>
      </c>
    </row>
    <row r="7" spans="1:7" s="5" customFormat="1" ht="16.5" customHeight="1" x14ac:dyDescent="0.3">
      <c r="A7" s="4" t="s">
        <v>107</v>
      </c>
      <c r="B7" s="4" t="s">
        <v>112</v>
      </c>
      <c r="C7" s="4" t="s">
        <v>113</v>
      </c>
      <c r="D7" s="2">
        <v>4000</v>
      </c>
      <c r="E7" s="2">
        <v>92000</v>
      </c>
      <c r="F7" s="2">
        <v>100000</v>
      </c>
      <c r="G7" s="2">
        <v>192000</v>
      </c>
    </row>
    <row r="8" spans="1:7" s="5" customFormat="1" ht="16.5" customHeight="1" x14ac:dyDescent="0.3">
      <c r="A8" s="4" t="s">
        <v>104</v>
      </c>
      <c r="B8" s="4" t="s">
        <v>114</v>
      </c>
      <c r="C8" s="4" t="s">
        <v>115</v>
      </c>
      <c r="D8" s="2">
        <v>1000</v>
      </c>
      <c r="E8" s="2">
        <v>21000</v>
      </c>
      <c r="F8" s="2">
        <v>20000</v>
      </c>
      <c r="G8" s="2">
        <v>41000</v>
      </c>
    </row>
    <row r="9" spans="1:7" s="5" customFormat="1" ht="16.5" customHeight="1" x14ac:dyDescent="0.3">
      <c r="A9" s="4" t="s">
        <v>101</v>
      </c>
      <c r="B9" s="4" t="s">
        <v>102</v>
      </c>
      <c r="C9" s="4" t="s">
        <v>116</v>
      </c>
      <c r="D9" s="2">
        <v>3000</v>
      </c>
      <c r="E9" s="2">
        <v>63000</v>
      </c>
      <c r="F9" s="2">
        <v>39000</v>
      </c>
      <c r="G9" s="2">
        <v>102000</v>
      </c>
    </row>
    <row r="10" spans="1:7" s="5" customFormat="1" ht="16.5" customHeight="1" x14ac:dyDescent="0.3">
      <c r="A10" s="4" t="s">
        <v>104</v>
      </c>
      <c r="B10" s="4" t="s">
        <v>105</v>
      </c>
      <c r="C10" s="4" t="s">
        <v>117</v>
      </c>
      <c r="D10" s="2">
        <v>3000</v>
      </c>
      <c r="E10" s="2">
        <v>39000</v>
      </c>
      <c r="F10" s="2">
        <v>51000</v>
      </c>
      <c r="G10" s="2">
        <v>90000</v>
      </c>
    </row>
    <row r="11" spans="1:7" s="5" customFormat="1" ht="16.5" customHeight="1" x14ac:dyDescent="0.3">
      <c r="A11" s="4" t="s">
        <v>107</v>
      </c>
      <c r="B11" s="4" t="s">
        <v>108</v>
      </c>
      <c r="C11" s="4" t="s">
        <v>118</v>
      </c>
      <c r="D11" s="2">
        <v>2000</v>
      </c>
      <c r="E11" s="2">
        <v>32000</v>
      </c>
      <c r="F11" s="2">
        <v>56000</v>
      </c>
      <c r="G11" s="2">
        <v>88000</v>
      </c>
    </row>
    <row r="12" spans="1:7" s="5" customFormat="1" ht="16.5" customHeight="1" x14ac:dyDescent="0.3">
      <c r="A12" s="4" t="s">
        <v>101</v>
      </c>
      <c r="B12" s="4" t="s">
        <v>110</v>
      </c>
      <c r="C12" s="4" t="s">
        <v>119</v>
      </c>
      <c r="D12" s="2">
        <v>3000</v>
      </c>
      <c r="E12" s="2">
        <v>48000</v>
      </c>
      <c r="F12" s="2">
        <v>30000</v>
      </c>
      <c r="G12" s="2">
        <v>78000</v>
      </c>
    </row>
    <row r="13" spans="1:7" s="5" customFormat="1" ht="16.5" customHeight="1" x14ac:dyDescent="0.3"/>
    <row r="14" spans="1:7" s="5" customFormat="1" ht="16.5" customHeight="1" x14ac:dyDescent="0.3">
      <c r="A14" s="7" t="s">
        <v>120</v>
      </c>
    </row>
    <row r="15" spans="1:7" s="1" customFormat="1" ht="16.5" customHeight="1" x14ac:dyDescent="0.15">
      <c r="A15" s="6" t="b">
        <f>OR(A3="유아용품",F3&gt;=50000)</f>
        <v>1</v>
      </c>
    </row>
    <row r="16" spans="1:7" ht="16.5" customHeight="1" x14ac:dyDescent="0.3"/>
    <row r="18" spans="1:5" x14ac:dyDescent="0.3">
      <c r="A18" s="7" t="s">
        <v>1</v>
      </c>
      <c r="B18" s="7" t="s">
        <v>13</v>
      </c>
      <c r="C18" s="7" t="s">
        <v>14</v>
      </c>
      <c r="D18" s="7" t="s">
        <v>2</v>
      </c>
      <c r="E18" s="7" t="s">
        <v>4</v>
      </c>
    </row>
    <row r="19" spans="1:5" x14ac:dyDescent="0.3">
      <c r="A19" s="4" t="s">
        <v>6</v>
      </c>
      <c r="B19" s="4" t="s">
        <v>20</v>
      </c>
      <c r="C19" s="2">
        <v>5000</v>
      </c>
      <c r="D19" s="2">
        <v>85000</v>
      </c>
      <c r="E19" s="2">
        <v>220000</v>
      </c>
    </row>
    <row r="20" spans="1:5" x14ac:dyDescent="0.3">
      <c r="A20" s="4" t="s">
        <v>8</v>
      </c>
      <c r="B20" s="4" t="s">
        <v>23</v>
      </c>
      <c r="C20" s="2">
        <v>2000</v>
      </c>
      <c r="D20" s="2">
        <v>22000</v>
      </c>
      <c r="E20" s="2">
        <v>68000</v>
      </c>
    </row>
    <row r="21" spans="1:5" x14ac:dyDescent="0.3">
      <c r="A21" s="4" t="s">
        <v>29</v>
      </c>
      <c r="B21" s="4" t="s">
        <v>30</v>
      </c>
      <c r="C21" s="2">
        <v>4000</v>
      </c>
      <c r="D21" s="2">
        <v>92000</v>
      </c>
      <c r="E21" s="2">
        <v>192000</v>
      </c>
    </row>
    <row r="22" spans="1:5" x14ac:dyDescent="0.3">
      <c r="A22" s="4" t="s">
        <v>31</v>
      </c>
      <c r="B22" s="4" t="s">
        <v>32</v>
      </c>
      <c r="C22" s="2">
        <v>1000</v>
      </c>
      <c r="D22" s="2">
        <v>21000</v>
      </c>
      <c r="E22" s="2">
        <v>41000</v>
      </c>
    </row>
    <row r="23" spans="1:5" x14ac:dyDescent="0.3">
      <c r="A23" s="4" t="s">
        <v>8</v>
      </c>
      <c r="B23" s="4" t="s">
        <v>34</v>
      </c>
      <c r="C23" s="2">
        <v>3000</v>
      </c>
      <c r="D23" s="2">
        <v>39000</v>
      </c>
      <c r="E23" s="2">
        <v>90000</v>
      </c>
    </row>
    <row r="24" spans="1:5" x14ac:dyDescent="0.3">
      <c r="A24" s="4" t="s">
        <v>10</v>
      </c>
      <c r="B24" s="4" t="s">
        <v>35</v>
      </c>
      <c r="C24" s="2">
        <v>2000</v>
      </c>
      <c r="D24" s="2">
        <v>32000</v>
      </c>
      <c r="E24" s="2">
        <v>88000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6" width="17.875" bestFit="1" customWidth="1" outlineLevel="1"/>
  </cols>
  <sheetData>
    <row r="1" spans="2:6" ht="17.25" thickBot="1" x14ac:dyDescent="0.35"/>
    <row r="2" spans="2:6" x14ac:dyDescent="0.3">
      <c r="B2" s="20" t="s">
        <v>149</v>
      </c>
      <c r="C2" s="21"/>
      <c r="D2" s="27"/>
      <c r="E2" s="27"/>
      <c r="F2" s="27"/>
    </row>
    <row r="3" spans="2:6" collapsed="1" x14ac:dyDescent="0.3">
      <c r="B3" s="19"/>
      <c r="C3" s="19"/>
      <c r="D3" s="28" t="s">
        <v>151</v>
      </c>
      <c r="E3" s="28" t="s">
        <v>146</v>
      </c>
      <c r="F3" s="28" t="s">
        <v>148</v>
      </c>
    </row>
    <row r="4" spans="2:6" ht="27" hidden="1" outlineLevel="1" x14ac:dyDescent="0.3">
      <c r="B4" s="23"/>
      <c r="C4" s="23"/>
      <c r="D4" s="16"/>
      <c r="E4" s="30" t="s">
        <v>147</v>
      </c>
      <c r="F4" s="30" t="s">
        <v>147</v>
      </c>
    </row>
    <row r="5" spans="2:6" x14ac:dyDescent="0.3">
      <c r="B5" s="24" t="s">
        <v>150</v>
      </c>
      <c r="C5" s="25"/>
      <c r="D5" s="22"/>
      <c r="E5" s="22"/>
      <c r="F5" s="22"/>
    </row>
    <row r="6" spans="2:6" outlineLevel="1" x14ac:dyDescent="0.3">
      <c r="B6" s="23"/>
      <c r="C6" s="23" t="s">
        <v>140</v>
      </c>
      <c r="D6" s="17">
        <v>63000</v>
      </c>
      <c r="E6" s="29">
        <v>87500</v>
      </c>
      <c r="F6" s="29">
        <v>43150</v>
      </c>
    </row>
    <row r="7" spans="2:6" outlineLevel="1" x14ac:dyDescent="0.3">
      <c r="B7" s="23"/>
      <c r="C7" s="23" t="s">
        <v>141</v>
      </c>
      <c r="D7" s="17">
        <v>92000</v>
      </c>
      <c r="E7" s="29">
        <v>116500</v>
      </c>
      <c r="F7" s="29">
        <v>72150</v>
      </c>
    </row>
    <row r="8" spans="2:6" outlineLevel="1" x14ac:dyDescent="0.3">
      <c r="B8" s="23"/>
      <c r="C8" s="23" t="s">
        <v>142</v>
      </c>
      <c r="D8" s="17">
        <v>32000</v>
      </c>
      <c r="E8" s="29">
        <v>56500</v>
      </c>
      <c r="F8" s="29">
        <v>12150</v>
      </c>
    </row>
    <row r="9" spans="2:6" x14ac:dyDescent="0.3">
      <c r="B9" s="24" t="s">
        <v>152</v>
      </c>
      <c r="C9" s="25"/>
      <c r="D9" s="22"/>
      <c r="E9" s="22"/>
      <c r="F9" s="22"/>
    </row>
    <row r="10" spans="2:6" outlineLevel="1" x14ac:dyDescent="0.3">
      <c r="B10" s="23"/>
      <c r="C10" s="23" t="s">
        <v>143</v>
      </c>
      <c r="D10" s="17">
        <v>105600</v>
      </c>
      <c r="E10" s="17">
        <v>132550</v>
      </c>
      <c r="F10" s="17">
        <v>83765</v>
      </c>
    </row>
    <row r="11" spans="2:6" outlineLevel="1" x14ac:dyDescent="0.3">
      <c r="B11" s="23"/>
      <c r="C11" s="23" t="s">
        <v>144</v>
      </c>
      <c r="D11" s="17">
        <v>211200</v>
      </c>
      <c r="E11" s="17">
        <v>238150</v>
      </c>
      <c r="F11" s="17">
        <v>189365</v>
      </c>
    </row>
    <row r="12" spans="2:6" ht="17.25" outlineLevel="1" thickBot="1" x14ac:dyDescent="0.35">
      <c r="B12" s="26"/>
      <c r="C12" s="26" t="s">
        <v>145</v>
      </c>
      <c r="D12" s="18">
        <v>96800</v>
      </c>
      <c r="E12" s="18">
        <v>123750</v>
      </c>
      <c r="F12" s="18">
        <v>74965</v>
      </c>
    </row>
    <row r="13" spans="2:6" x14ac:dyDescent="0.3">
      <c r="B13" t="s">
        <v>153</v>
      </c>
    </row>
    <row r="14" spans="2:6" x14ac:dyDescent="0.3">
      <c r="B14" t="s">
        <v>154</v>
      </c>
    </row>
    <row r="15" spans="2:6" x14ac:dyDescent="0.3">
      <c r="B15" t="s">
        <v>155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H13" sqref="H13"/>
    </sheetView>
  </sheetViews>
  <sheetFormatPr defaultRowHeight="16.5" x14ac:dyDescent="0.3"/>
  <cols>
    <col min="1" max="7" width="12.625" customWidth="1"/>
  </cols>
  <sheetData>
    <row r="2" spans="1:9" s="5" customFormat="1" ht="16.5" customHeight="1" x14ac:dyDescent="0.3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121</v>
      </c>
    </row>
    <row r="3" spans="1:9" s="5" customFormat="1" ht="16.5" customHeight="1" x14ac:dyDescent="0.3">
      <c r="A3" s="4" t="s">
        <v>18</v>
      </c>
      <c r="B3" s="4" t="s">
        <v>19</v>
      </c>
      <c r="C3" s="4" t="s">
        <v>20</v>
      </c>
      <c r="D3" s="2">
        <v>5000</v>
      </c>
      <c r="E3" s="2">
        <v>85000</v>
      </c>
      <c r="F3" s="2">
        <v>135000</v>
      </c>
      <c r="G3" s="2">
        <f>SUM(E3:F3)+(SUM(E3:F3)*10%)</f>
        <v>242000</v>
      </c>
    </row>
    <row r="4" spans="1:9" s="5" customFormat="1" ht="16.5" customHeight="1" x14ac:dyDescent="0.3">
      <c r="A4" s="4" t="s">
        <v>21</v>
      </c>
      <c r="B4" s="4" t="s">
        <v>22</v>
      </c>
      <c r="C4" s="4" t="s">
        <v>23</v>
      </c>
      <c r="D4" s="2">
        <v>2000</v>
      </c>
      <c r="E4" s="2">
        <v>22000</v>
      </c>
      <c r="F4" s="2">
        <v>46000</v>
      </c>
      <c r="G4" s="2">
        <f t="shared" ref="G4:G12" si="0">SUM(E4:F4)+(SUM(E4:F4)*10%)</f>
        <v>74800</v>
      </c>
    </row>
    <row r="5" spans="1:9" s="5" customFormat="1" ht="16.5" customHeight="1" x14ac:dyDescent="0.3">
      <c r="A5" s="4" t="s">
        <v>24</v>
      </c>
      <c r="B5" s="4" t="s">
        <v>25</v>
      </c>
      <c r="C5" s="4" t="s">
        <v>26</v>
      </c>
      <c r="D5" s="2">
        <v>3000</v>
      </c>
      <c r="E5" s="2">
        <v>63000</v>
      </c>
      <c r="F5" s="2">
        <v>33000</v>
      </c>
      <c r="G5" s="2">
        <f t="shared" si="0"/>
        <v>105600</v>
      </c>
    </row>
    <row r="6" spans="1:9" s="5" customFormat="1" ht="16.5" customHeight="1" x14ac:dyDescent="0.3">
      <c r="A6" s="4" t="s">
        <v>18</v>
      </c>
      <c r="B6" s="4" t="s">
        <v>27</v>
      </c>
      <c r="C6" s="4" t="s">
        <v>28</v>
      </c>
      <c r="D6" s="2">
        <v>5000</v>
      </c>
      <c r="E6" s="2">
        <v>75000</v>
      </c>
      <c r="F6" s="2">
        <v>45000</v>
      </c>
      <c r="G6" s="2">
        <f t="shared" si="0"/>
        <v>132000</v>
      </c>
    </row>
    <row r="7" spans="1:9" s="5" customFormat="1" ht="16.5" customHeight="1" x14ac:dyDescent="0.3">
      <c r="A7" s="4" t="s">
        <v>24</v>
      </c>
      <c r="B7" s="4" t="s">
        <v>29</v>
      </c>
      <c r="C7" s="4" t="s">
        <v>30</v>
      </c>
      <c r="D7" s="2">
        <v>4000</v>
      </c>
      <c r="E7" s="2">
        <v>92000</v>
      </c>
      <c r="F7" s="2">
        <v>100000</v>
      </c>
      <c r="G7" s="2">
        <f t="shared" si="0"/>
        <v>211200</v>
      </c>
    </row>
    <row r="8" spans="1:9" s="5" customFormat="1" ht="16.5" customHeight="1" x14ac:dyDescent="0.3">
      <c r="A8" s="4" t="s">
        <v>21</v>
      </c>
      <c r="B8" s="4" t="s">
        <v>31</v>
      </c>
      <c r="C8" s="4" t="s">
        <v>32</v>
      </c>
      <c r="D8" s="2">
        <v>1000</v>
      </c>
      <c r="E8" s="2">
        <v>21000</v>
      </c>
      <c r="F8" s="2">
        <v>20000</v>
      </c>
      <c r="G8" s="2">
        <f t="shared" si="0"/>
        <v>45100</v>
      </c>
    </row>
    <row r="9" spans="1:9" s="5" customFormat="1" ht="16.5" customHeight="1" x14ac:dyDescent="0.3">
      <c r="A9" s="4" t="s">
        <v>18</v>
      </c>
      <c r="B9" s="4" t="s">
        <v>19</v>
      </c>
      <c r="C9" s="4" t="s">
        <v>33</v>
      </c>
      <c r="D9" s="2">
        <v>3000</v>
      </c>
      <c r="E9" s="2">
        <v>63000</v>
      </c>
      <c r="F9" s="2">
        <v>39000</v>
      </c>
      <c r="G9" s="2">
        <f t="shared" si="0"/>
        <v>112200</v>
      </c>
    </row>
    <row r="10" spans="1:9" s="5" customFormat="1" ht="16.5" customHeight="1" x14ac:dyDescent="0.3">
      <c r="A10" s="4" t="s">
        <v>21</v>
      </c>
      <c r="B10" s="4" t="s">
        <v>22</v>
      </c>
      <c r="C10" s="4" t="s">
        <v>34</v>
      </c>
      <c r="D10" s="2">
        <v>3000</v>
      </c>
      <c r="E10" s="2">
        <v>39000</v>
      </c>
      <c r="F10" s="2">
        <v>51000</v>
      </c>
      <c r="G10" s="2">
        <f t="shared" si="0"/>
        <v>99000</v>
      </c>
    </row>
    <row r="11" spans="1:9" s="5" customFormat="1" ht="16.5" customHeight="1" x14ac:dyDescent="0.3">
      <c r="A11" s="4" t="s">
        <v>24</v>
      </c>
      <c r="B11" s="4" t="s">
        <v>25</v>
      </c>
      <c r="C11" s="4" t="s">
        <v>35</v>
      </c>
      <c r="D11" s="2">
        <v>2000</v>
      </c>
      <c r="E11" s="2">
        <v>32000</v>
      </c>
      <c r="F11" s="2">
        <v>56000</v>
      </c>
      <c r="G11" s="2">
        <f t="shared" si="0"/>
        <v>96800</v>
      </c>
    </row>
    <row r="12" spans="1:9" s="5" customFormat="1" ht="16.5" customHeight="1" x14ac:dyDescent="0.3">
      <c r="A12" s="4" t="s">
        <v>18</v>
      </c>
      <c r="B12" s="4" t="s">
        <v>27</v>
      </c>
      <c r="C12" s="4" t="s">
        <v>36</v>
      </c>
      <c r="D12" s="2">
        <v>3000</v>
      </c>
      <c r="E12" s="2">
        <v>48000</v>
      </c>
      <c r="F12" s="2">
        <v>30000</v>
      </c>
      <c r="G12" s="2">
        <f t="shared" si="0"/>
        <v>85800</v>
      </c>
    </row>
    <row r="13" spans="1:9" s="5" customFormat="1" ht="16.5" customHeight="1" x14ac:dyDescent="0.3"/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scenarios current="1" sqref="G5 G7 G11">
    <scenario name="상반기 24500 인상" locked="1" count="3" user="만든 이" comment="만든 사람 만든 이 날짜 2019-09-26">
      <inputCells r="E5" val="87500" numFmtId="176"/>
      <inputCells r="E7" val="116500" numFmtId="176"/>
      <inputCells r="E11" val="56500" numFmtId="176"/>
    </scenario>
    <scenario name="상반기 19850 인하" locked="1" count="3" user="만든 이" comment="만든 사람 만든 이 날짜 2019-09-26">
      <inputCells r="E5" val="43150" numFmtId="176"/>
      <inputCells r="E7" val="72150" numFmtId="176"/>
      <inputCells r="E11" val="12150" numFmtId="176"/>
    </scenario>
  </scenarios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G17" sqref="G17"/>
    </sheetView>
  </sheetViews>
  <sheetFormatPr defaultRowHeight="16.5" x14ac:dyDescent="0.3"/>
  <cols>
    <col min="1" max="1" width="18" customWidth="1"/>
    <col min="2" max="6" width="12.625" customWidth="1"/>
    <col min="7" max="7" width="9.25" customWidth="1"/>
    <col min="8" max="8" width="8.5" customWidth="1"/>
    <col min="9" max="22" width="9.625" customWidth="1"/>
  </cols>
  <sheetData>
    <row r="3" spans="1:6" x14ac:dyDescent="0.3">
      <c r="A3" s="34"/>
      <c r="B3" s="34"/>
      <c r="C3" s="35" t="s">
        <v>170</v>
      </c>
      <c r="D3" s="34"/>
      <c r="E3" s="34"/>
      <c r="F3" s="34"/>
    </row>
    <row r="4" spans="1:6" x14ac:dyDescent="0.3">
      <c r="A4" s="35" t="s">
        <v>171</v>
      </c>
      <c r="B4" s="35" t="s">
        <v>172</v>
      </c>
      <c r="C4" s="36" t="s">
        <v>159</v>
      </c>
      <c r="D4" s="36" t="s">
        <v>160</v>
      </c>
      <c r="E4" s="36" t="s">
        <v>161</v>
      </c>
      <c r="F4" s="36" t="s">
        <v>162</v>
      </c>
    </row>
    <row r="5" spans="1:6" x14ac:dyDescent="0.3">
      <c r="A5" s="38" t="s">
        <v>156</v>
      </c>
      <c r="B5" s="36" t="s">
        <v>163</v>
      </c>
      <c r="C5" s="39" t="s">
        <v>169</v>
      </c>
      <c r="D5" s="39" t="s">
        <v>169</v>
      </c>
      <c r="E5" s="39">
        <v>61500</v>
      </c>
      <c r="F5" s="39" t="s">
        <v>169</v>
      </c>
    </row>
    <row r="6" spans="1:6" x14ac:dyDescent="0.3">
      <c r="A6" s="37"/>
      <c r="B6" s="36" t="s">
        <v>165</v>
      </c>
      <c r="C6" s="39" t="s">
        <v>169</v>
      </c>
      <c r="D6" s="39" t="s">
        <v>169</v>
      </c>
      <c r="E6" s="39">
        <v>37500</v>
      </c>
      <c r="F6" s="39" t="s">
        <v>169</v>
      </c>
    </row>
    <row r="7" spans="1:6" x14ac:dyDescent="0.3">
      <c r="A7" s="37"/>
      <c r="B7" s="36" t="s">
        <v>167</v>
      </c>
      <c r="C7" s="39" t="s">
        <v>169</v>
      </c>
      <c r="D7" s="39" t="s">
        <v>169</v>
      </c>
      <c r="E7" s="39">
        <v>99000</v>
      </c>
      <c r="F7" s="39" t="s">
        <v>169</v>
      </c>
    </row>
    <row r="8" spans="1:6" x14ac:dyDescent="0.3">
      <c r="A8" s="38" t="s">
        <v>157</v>
      </c>
      <c r="B8" s="36" t="s">
        <v>163</v>
      </c>
      <c r="C8" s="39" t="s">
        <v>169</v>
      </c>
      <c r="D8" s="39" t="s">
        <v>169</v>
      </c>
      <c r="E8" s="39" t="s">
        <v>169</v>
      </c>
      <c r="F8" s="39">
        <v>92000</v>
      </c>
    </row>
    <row r="9" spans="1:6" x14ac:dyDescent="0.3">
      <c r="A9" s="37"/>
      <c r="B9" s="36" t="s">
        <v>165</v>
      </c>
      <c r="C9" s="39" t="s">
        <v>169</v>
      </c>
      <c r="D9" s="39" t="s">
        <v>169</v>
      </c>
      <c r="E9" s="39" t="s">
        <v>169</v>
      </c>
      <c r="F9" s="39">
        <v>100000</v>
      </c>
    </row>
    <row r="10" spans="1:6" x14ac:dyDescent="0.3">
      <c r="A10" s="37"/>
      <c r="B10" s="36" t="s">
        <v>167</v>
      </c>
      <c r="C10" s="39" t="s">
        <v>169</v>
      </c>
      <c r="D10" s="39" t="s">
        <v>169</v>
      </c>
      <c r="E10" s="39" t="s">
        <v>169</v>
      </c>
      <c r="F10" s="39">
        <v>192000</v>
      </c>
    </row>
    <row r="11" spans="1:6" x14ac:dyDescent="0.3">
      <c r="A11" s="38" t="s">
        <v>158</v>
      </c>
      <c r="B11" s="36" t="s">
        <v>163</v>
      </c>
      <c r="C11" s="39">
        <v>21000</v>
      </c>
      <c r="D11" s="39">
        <v>30500</v>
      </c>
      <c r="E11" s="39" t="s">
        <v>169</v>
      </c>
      <c r="F11" s="39" t="s">
        <v>169</v>
      </c>
    </row>
    <row r="12" spans="1:6" x14ac:dyDescent="0.3">
      <c r="A12" s="37"/>
      <c r="B12" s="36" t="s">
        <v>165</v>
      </c>
      <c r="C12" s="39">
        <v>20000</v>
      </c>
      <c r="D12" s="39">
        <v>48500</v>
      </c>
      <c r="E12" s="39" t="s">
        <v>169</v>
      </c>
      <c r="F12" s="39" t="s">
        <v>169</v>
      </c>
    </row>
    <row r="13" spans="1:6" x14ac:dyDescent="0.3">
      <c r="A13" s="37"/>
      <c r="B13" s="36" t="s">
        <v>167</v>
      </c>
      <c r="C13" s="39">
        <v>41000</v>
      </c>
      <c r="D13" s="39">
        <v>79000</v>
      </c>
      <c r="E13" s="39" t="s">
        <v>169</v>
      </c>
      <c r="F13" s="39" t="s">
        <v>169</v>
      </c>
    </row>
    <row r="14" spans="1:6" x14ac:dyDescent="0.3">
      <c r="A14" s="38" t="s">
        <v>164</v>
      </c>
      <c r="B14" s="37"/>
      <c r="C14" s="39">
        <v>21000</v>
      </c>
      <c r="D14" s="39">
        <v>30500</v>
      </c>
      <c r="E14" s="39">
        <v>61500</v>
      </c>
      <c r="F14" s="39">
        <v>92000</v>
      </c>
    </row>
    <row r="15" spans="1:6" x14ac:dyDescent="0.3">
      <c r="A15" s="38" t="s">
        <v>166</v>
      </c>
      <c r="B15" s="37"/>
      <c r="C15" s="39">
        <v>20000</v>
      </c>
      <c r="D15" s="39">
        <v>48500</v>
      </c>
      <c r="E15" s="39">
        <v>37500</v>
      </c>
      <c r="F15" s="39">
        <v>100000</v>
      </c>
    </row>
    <row r="16" spans="1:6" x14ac:dyDescent="0.3">
      <c r="A16" s="38" t="s">
        <v>168</v>
      </c>
      <c r="B16" s="37"/>
      <c r="C16" s="39">
        <v>41000</v>
      </c>
      <c r="D16" s="39">
        <v>79000</v>
      </c>
      <c r="E16" s="39">
        <v>99000</v>
      </c>
      <c r="F16" s="39">
        <v>192000</v>
      </c>
    </row>
  </sheetData>
  <mergeCells count="6">
    <mergeCell ref="A15:B15"/>
    <mergeCell ref="A16:B16"/>
    <mergeCell ref="A5:A7"/>
    <mergeCell ref="A8:A10"/>
    <mergeCell ref="A11:A13"/>
    <mergeCell ref="A14:B1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H13" sqref="H13"/>
    </sheetView>
  </sheetViews>
  <sheetFormatPr defaultRowHeight="16.5" x14ac:dyDescent="0.3"/>
  <cols>
    <col min="1" max="7" width="12.625" customWidth="1"/>
  </cols>
  <sheetData>
    <row r="2" spans="1:9" s="5" customFormat="1" ht="16.5" customHeight="1" x14ac:dyDescent="0.3">
      <c r="A2" s="7" t="s">
        <v>37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</row>
    <row r="3" spans="1:9" s="5" customFormat="1" ht="16.5" customHeight="1" x14ac:dyDescent="0.3">
      <c r="A3" s="4" t="s">
        <v>44</v>
      </c>
      <c r="B3" s="4" t="s">
        <v>45</v>
      </c>
      <c r="C3" s="4" t="s">
        <v>46</v>
      </c>
      <c r="D3" s="3">
        <v>5000</v>
      </c>
      <c r="E3" s="3">
        <v>85000</v>
      </c>
      <c r="F3" s="3">
        <v>135000</v>
      </c>
      <c r="G3" s="3">
        <v>220000</v>
      </c>
    </row>
    <row r="4" spans="1:9" s="5" customFormat="1" ht="16.5" customHeight="1" x14ac:dyDescent="0.3">
      <c r="A4" s="4" t="s">
        <v>47</v>
      </c>
      <c r="B4" s="4" t="s">
        <v>48</v>
      </c>
      <c r="C4" s="4" t="s">
        <v>49</v>
      </c>
      <c r="D4" s="3">
        <v>2000</v>
      </c>
      <c r="E4" s="3">
        <v>22000</v>
      </c>
      <c r="F4" s="3">
        <v>46000</v>
      </c>
      <c r="G4" s="3">
        <v>68000</v>
      </c>
    </row>
    <row r="5" spans="1:9" s="5" customFormat="1" ht="16.5" customHeight="1" x14ac:dyDescent="0.3">
      <c r="A5" s="4" t="s">
        <v>50</v>
      </c>
      <c r="B5" s="4" t="s">
        <v>51</v>
      </c>
      <c r="C5" s="4" t="s">
        <v>52</v>
      </c>
      <c r="D5" s="3">
        <v>3000</v>
      </c>
      <c r="E5" s="3">
        <v>63000</v>
      </c>
      <c r="F5" s="3">
        <v>33000</v>
      </c>
      <c r="G5" s="3">
        <v>96000</v>
      </c>
    </row>
    <row r="6" spans="1:9" s="5" customFormat="1" ht="16.5" customHeight="1" x14ac:dyDescent="0.3">
      <c r="A6" s="4" t="s">
        <v>44</v>
      </c>
      <c r="B6" s="4" t="s">
        <v>53</v>
      </c>
      <c r="C6" s="4" t="s">
        <v>54</v>
      </c>
      <c r="D6" s="3">
        <v>5000</v>
      </c>
      <c r="E6" s="3">
        <v>75000</v>
      </c>
      <c r="F6" s="3">
        <v>45000</v>
      </c>
      <c r="G6" s="3">
        <v>120000</v>
      </c>
    </row>
    <row r="7" spans="1:9" s="5" customFormat="1" ht="16.5" customHeight="1" x14ac:dyDescent="0.3">
      <c r="A7" s="4" t="s">
        <v>50</v>
      </c>
      <c r="B7" s="4" t="s">
        <v>55</v>
      </c>
      <c r="C7" s="4" t="s">
        <v>56</v>
      </c>
      <c r="D7" s="3">
        <v>4000</v>
      </c>
      <c r="E7" s="3">
        <v>92000</v>
      </c>
      <c r="F7" s="3">
        <v>100000</v>
      </c>
      <c r="G7" s="3">
        <v>192000</v>
      </c>
    </row>
    <row r="8" spans="1:9" s="5" customFormat="1" ht="16.5" customHeight="1" x14ac:dyDescent="0.3">
      <c r="A8" s="4" t="s">
        <v>47</v>
      </c>
      <c r="B8" s="4" t="s">
        <v>57</v>
      </c>
      <c r="C8" s="4" t="s">
        <v>58</v>
      </c>
      <c r="D8" s="3">
        <v>1000</v>
      </c>
      <c r="E8" s="3">
        <v>21000</v>
      </c>
      <c r="F8" s="3">
        <v>20000</v>
      </c>
      <c r="G8" s="3">
        <v>41000</v>
      </c>
    </row>
    <row r="9" spans="1:9" s="5" customFormat="1" ht="16.5" customHeight="1" x14ac:dyDescent="0.3">
      <c r="A9" s="4" t="s">
        <v>44</v>
      </c>
      <c r="B9" s="4" t="s">
        <v>45</v>
      </c>
      <c r="C9" s="4" t="s">
        <v>59</v>
      </c>
      <c r="D9" s="3">
        <v>3000</v>
      </c>
      <c r="E9" s="3">
        <v>63000</v>
      </c>
      <c r="F9" s="3">
        <v>39000</v>
      </c>
      <c r="G9" s="3">
        <v>102000</v>
      </c>
    </row>
    <row r="10" spans="1:9" s="5" customFormat="1" ht="16.5" customHeight="1" x14ac:dyDescent="0.3">
      <c r="A10" s="4" t="s">
        <v>47</v>
      </c>
      <c r="B10" s="4" t="s">
        <v>48</v>
      </c>
      <c r="C10" s="4" t="s">
        <v>60</v>
      </c>
      <c r="D10" s="3">
        <v>3000</v>
      </c>
      <c r="E10" s="3">
        <v>39000</v>
      </c>
      <c r="F10" s="3">
        <v>51000</v>
      </c>
      <c r="G10" s="3">
        <v>90000</v>
      </c>
    </row>
    <row r="11" spans="1:9" s="5" customFormat="1" ht="16.5" customHeight="1" x14ac:dyDescent="0.3">
      <c r="A11" s="4" t="s">
        <v>50</v>
      </c>
      <c r="B11" s="4" t="s">
        <v>51</v>
      </c>
      <c r="C11" s="4" t="s">
        <v>61</v>
      </c>
      <c r="D11" s="3">
        <v>2000</v>
      </c>
      <c r="E11" s="3">
        <v>32000</v>
      </c>
      <c r="F11" s="3">
        <v>56000</v>
      </c>
      <c r="G11" s="3">
        <v>88000</v>
      </c>
    </row>
    <row r="12" spans="1:9" s="5" customFormat="1" ht="16.5" customHeight="1" x14ac:dyDescent="0.3">
      <c r="A12" s="4" t="s">
        <v>44</v>
      </c>
      <c r="B12" s="4" t="s">
        <v>53</v>
      </c>
      <c r="C12" s="4" t="s">
        <v>62</v>
      </c>
      <c r="D12" s="3">
        <v>3000</v>
      </c>
      <c r="E12" s="3">
        <v>48000</v>
      </c>
      <c r="F12" s="3">
        <v>30000</v>
      </c>
      <c r="G12" s="3">
        <v>78000</v>
      </c>
    </row>
    <row r="13" spans="1:9" s="5" customFormat="1" ht="16.5" customHeight="1" x14ac:dyDescent="0.3"/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H26" sqref="H26"/>
    </sheetView>
  </sheetViews>
  <sheetFormatPr defaultRowHeight="16.5" x14ac:dyDescent="0.3"/>
  <cols>
    <col min="1" max="5" width="12.625" customWidth="1"/>
  </cols>
  <sheetData>
    <row r="2" spans="1:9" s="5" customFormat="1" ht="16.5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9" s="5" customFormat="1" ht="16.5" customHeight="1" x14ac:dyDescent="0.3">
      <c r="A3" s="4" t="s">
        <v>5</v>
      </c>
      <c r="B3" s="4" t="s">
        <v>6</v>
      </c>
      <c r="C3" s="2">
        <v>148000</v>
      </c>
      <c r="D3" s="2">
        <v>135000</v>
      </c>
      <c r="E3" s="2">
        <v>283000</v>
      </c>
    </row>
    <row r="4" spans="1:9" s="5" customFormat="1" ht="16.5" customHeight="1" x14ac:dyDescent="0.3">
      <c r="A4" s="4" t="s">
        <v>7</v>
      </c>
      <c r="B4" s="4" t="s">
        <v>8</v>
      </c>
      <c r="C4" s="2">
        <v>61000</v>
      </c>
      <c r="D4" s="2">
        <v>46000</v>
      </c>
      <c r="E4" s="2">
        <v>107000</v>
      </c>
    </row>
    <row r="5" spans="1:9" s="5" customFormat="1" ht="16.5" customHeight="1" x14ac:dyDescent="0.3">
      <c r="A5" s="4" t="s">
        <v>9</v>
      </c>
      <c r="B5" s="4" t="s">
        <v>10</v>
      </c>
      <c r="C5" s="2">
        <v>95000</v>
      </c>
      <c r="D5" s="2">
        <v>113000</v>
      </c>
      <c r="E5" s="2">
        <v>208000</v>
      </c>
    </row>
    <row r="6" spans="1:9" s="5" customFormat="1" ht="16.5" customHeight="1" x14ac:dyDescent="0.3">
      <c r="A6" s="4" t="s">
        <v>122</v>
      </c>
      <c r="B6" s="4" t="s">
        <v>123</v>
      </c>
      <c r="C6" s="2">
        <v>168000</v>
      </c>
      <c r="D6" s="2">
        <v>147000</v>
      </c>
      <c r="E6" s="2">
        <v>315000</v>
      </c>
    </row>
    <row r="7" spans="1:9" s="5" customFormat="1" ht="16.5" customHeight="1" x14ac:dyDescent="0.3">
      <c r="A7" s="4" t="s">
        <v>124</v>
      </c>
      <c r="B7" s="4" t="s">
        <v>125</v>
      </c>
      <c r="C7" s="2">
        <v>78000</v>
      </c>
      <c r="D7" s="2">
        <v>89000</v>
      </c>
      <c r="E7" s="2">
        <v>167000</v>
      </c>
    </row>
    <row r="8" spans="1:9" s="5" customFormat="1" ht="16.5" customHeight="1" x14ac:dyDescent="0.3"/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실적현황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2019-09-27T04:47:51Z</dcterms:modified>
</cp:coreProperties>
</file>