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defaultThemeVersion="124226"/>
  <bookViews>
    <workbookView xWindow="240" yWindow="45" windowWidth="21720" windowHeight="12105" tabRatio="697" activeTab="6"/>
  </bookViews>
  <sheets>
    <sheet name="판매현황" sheetId="15" r:id="rId1"/>
    <sheet name="부분합" sheetId="10" r:id="rId2"/>
    <sheet name="필터" sheetId="11" r:id="rId3"/>
    <sheet name="매크로" sheetId="12" r:id="rId4"/>
    <sheet name="피벗테이블 정답" sheetId="16" r:id="rId5"/>
    <sheet name="피벗테이블" sheetId="13" r:id="rId6"/>
    <sheet name="차트" sheetId="14" r:id="rId7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A15" i="11"/>
  <c r="G17" i="10"/>
  <c r="G13"/>
  <c r="G7"/>
  <c r="G19" s="1"/>
  <c r="G18"/>
  <c r="F18"/>
  <c r="G14"/>
  <c r="G20" s="1"/>
  <c r="F14"/>
  <c r="G8"/>
  <c r="F8"/>
  <c r="F20" s="1"/>
  <c r="E15" i="15"/>
  <c r="E14"/>
  <c r="E13"/>
  <c r="I4"/>
  <c r="I5"/>
  <c r="I6"/>
  <c r="I7"/>
  <c r="I8"/>
  <c r="I9"/>
  <c r="I10"/>
  <c r="I11"/>
  <c r="I12"/>
  <c r="I3"/>
  <c r="H4"/>
  <c r="H5"/>
  <c r="H6"/>
  <c r="H7"/>
  <c r="H8"/>
  <c r="H9"/>
  <c r="H10"/>
  <c r="H11"/>
  <c r="H12"/>
  <c r="H3"/>
</calcChain>
</file>

<file path=xl/sharedStrings.xml><?xml version="1.0" encoding="utf-8"?>
<sst xmlns="http://schemas.openxmlformats.org/spreadsheetml/2006/main" count="242" uniqueCount="69">
  <si>
    <t>조건</t>
    <phoneticPr fontId="1" type="noConversion"/>
  </si>
  <si>
    <t>메리다 킨더</t>
    <phoneticPr fontId="1" type="noConversion"/>
  </si>
  <si>
    <t>아동용</t>
    <phoneticPr fontId="1" type="noConversion"/>
  </si>
  <si>
    <t>보급형</t>
    <phoneticPr fontId="1" type="noConversion"/>
  </si>
  <si>
    <t>마빅 플라즈마</t>
    <phoneticPr fontId="1" type="noConversion"/>
  </si>
  <si>
    <t>성인용</t>
    <phoneticPr fontId="1" type="noConversion"/>
  </si>
  <si>
    <t>고급형</t>
    <phoneticPr fontId="1" type="noConversion"/>
  </si>
  <si>
    <t>지로 아마레</t>
    <phoneticPr fontId="1" type="noConversion"/>
  </si>
  <si>
    <t>여성용</t>
    <phoneticPr fontId="1" type="noConversion"/>
  </si>
  <si>
    <t>지로 리벌브</t>
    <phoneticPr fontId="1" type="noConversion"/>
  </si>
  <si>
    <t>루디 윈드맥스</t>
    <phoneticPr fontId="1" type="noConversion"/>
  </si>
  <si>
    <t>메리다 뉴빅캣</t>
    <phoneticPr fontId="1" type="noConversion"/>
  </si>
  <si>
    <t>일반형</t>
    <phoneticPr fontId="1" type="noConversion"/>
  </si>
  <si>
    <t>트렉 리틀디퍼</t>
    <phoneticPr fontId="1" type="noConversion"/>
  </si>
  <si>
    <t>오지케이 레가스</t>
    <phoneticPr fontId="1" type="noConversion"/>
  </si>
  <si>
    <t>지로 서반트</t>
    <phoneticPr fontId="1" type="noConversion"/>
  </si>
  <si>
    <t>일반형</t>
    <phoneticPr fontId="1" type="noConversion"/>
  </si>
  <si>
    <t>벨 치케인</t>
    <phoneticPr fontId="1" type="noConversion"/>
  </si>
  <si>
    <t>모델명</t>
  </si>
  <si>
    <t>용도</t>
  </si>
  <si>
    <t>등급</t>
  </si>
  <si>
    <t>판매가격</t>
  </si>
  <si>
    <t>4월</t>
  </si>
  <si>
    <t>5월</t>
  </si>
  <si>
    <t>6월</t>
  </si>
  <si>
    <t>메리다 킨더</t>
  </si>
  <si>
    <t>아동용</t>
  </si>
  <si>
    <t>보급형</t>
  </si>
  <si>
    <t>마빅 플라즈마</t>
  </si>
  <si>
    <t>성인용</t>
  </si>
  <si>
    <t>고급형</t>
  </si>
  <si>
    <t>지로 아마레</t>
  </si>
  <si>
    <t>여성용</t>
  </si>
  <si>
    <t>지로 리벌브</t>
  </si>
  <si>
    <t>루디 윈드맥스</t>
  </si>
  <si>
    <t>메리다 뉴빅캣</t>
  </si>
  <si>
    <t>일반형</t>
  </si>
  <si>
    <t>트렉 리틀디퍼</t>
  </si>
  <si>
    <t>오지케이 레가스</t>
  </si>
  <si>
    <t>지로 서반트</t>
  </si>
  <si>
    <t>벨 치케인</t>
  </si>
  <si>
    <t>5월의 최대값-최소값 차이</t>
    <phoneticPr fontId="1" type="noConversion"/>
  </si>
  <si>
    <t>등급이 ‘보급형’인 ‘6월’의 평균</t>
    <phoneticPr fontId="1" type="noConversion"/>
  </si>
  <si>
    <t>판매가격이 100000 이상인 개수</t>
    <phoneticPr fontId="1" type="noConversion"/>
  </si>
  <si>
    <t>모델명</t>
    <phoneticPr fontId="1" type="noConversion"/>
  </si>
  <si>
    <t>용도</t>
    <phoneticPr fontId="1" type="noConversion"/>
  </si>
  <si>
    <t>등급</t>
    <phoneticPr fontId="1" type="noConversion"/>
  </si>
  <si>
    <t>판매가격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</si>
  <si>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</si>
  <si>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</si>
  <si>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</si>
  <si>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순위</t>
    <phoneticPr fontId="2" type="noConversion"/>
  </si>
  <si>
    <t>비고</t>
    <phoneticPr fontId="2" type="noConversion"/>
  </si>
  <si>
    <t>고급형 평균</t>
  </si>
  <si>
    <t>보급형 평균</t>
  </si>
  <si>
    <t>일반형 평균</t>
  </si>
  <si>
    <t>전체 평균</t>
  </si>
  <si>
    <t>고급형 최대값</t>
  </si>
  <si>
    <t>보급형 최대값</t>
  </si>
  <si>
    <t>일반형 최대값</t>
  </si>
  <si>
    <t>전체 최대값</t>
  </si>
  <si>
    <t>전체 평균 : 판매가격</t>
  </si>
  <si>
    <t>평균 : 판매가격</t>
  </si>
  <si>
    <t>전체 평균 : 5월</t>
  </si>
  <si>
    <t>평균 : 5월</t>
  </si>
  <si>
    <t>전체 평균 : 6월</t>
  </si>
  <si>
    <t>평균 : 6월</t>
  </si>
  <si>
    <t>***</t>
  </si>
  <si>
    <t>값</t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</si>
</sst>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176" formatCode="0_);[Red]\(0\)"/>
    <numFmt numFmtId="177" formatCode="#,##0_);[Red]\(#,##0\)"/>
    <numFmt numFmtId="178" formatCode="#,###&quot;원&quot;"/>
    <numFmt numFmtId="179" formatCode="#&quot;위&quot;"/>
    <numFmt numFmtId="180" formatCode="#,##0_ 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2" fontId="3" fillId="0" borderId="1" xfId="2" applyFont="1" applyBorder="1" applyAlignment="1">
      <alignment horizontal="center" vertical="center"/>
    </xf>
    <xf numFmtId="42" fontId="3" fillId="0" borderId="0" xfId="2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백분율" xfId="1" builtinId="5"/>
    <cellStyle name="통화 [0]" xfId="2" builtinId="7"/>
    <cellStyle name="표준" xfId="0" builtinId="0"/>
  </cellStyles>
  <dxfs count="2">
    <dxf>
      <numFmt numFmtId="180" formatCode="#,##0_ "/>
      <alignment horizontal="right" readingOrder="0"/>
    </dxf>
    <dxf>
      <font>
        <b/>
        <i/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style val="21"/>
  <c:chart>
    <c:title>
      <c:tx>
        <c:rich>
          <a:bodyPr/>
          <a:lstStyle/>
          <a:p>
            <a:pPr>
              <a:defRPr sz="1800">
                <a:latin typeface="궁서체" pitchFamily="17" charset="-127"/>
                <a:ea typeface="궁서체" pitchFamily="17" charset="-127"/>
              </a:defRPr>
            </a:pPr>
            <a:r>
              <a:rPr lang="en-US" sz="1800">
                <a:latin typeface="궁서체" pitchFamily="17" charset="-127"/>
                <a:ea typeface="궁서체" pitchFamily="17" charset="-127"/>
              </a:rPr>
              <a:t>2</a:t>
            </a:r>
            <a:r>
              <a:rPr lang="ko-KR" sz="1800">
                <a:latin typeface="궁서체" pitchFamily="17" charset="-127"/>
                <a:ea typeface="궁서체" pitchFamily="17" charset="-127"/>
              </a:rPr>
              <a:t>분기</a:t>
            </a:r>
            <a:r>
              <a:rPr lang="en-US" altLang="ko-KR" sz="1800">
                <a:latin typeface="궁서체" pitchFamily="17" charset="-127"/>
                <a:ea typeface="궁서체" pitchFamily="17" charset="-127"/>
              </a:rPr>
              <a:t> </a:t>
            </a:r>
            <a:r>
              <a:rPr lang="ko-KR" sz="1800">
                <a:latin typeface="궁서체" pitchFamily="17" charset="-127"/>
                <a:ea typeface="궁서체" pitchFamily="17" charset="-127"/>
              </a:rPr>
              <a:t>자전거헬멧</a:t>
            </a:r>
            <a:r>
              <a:rPr lang="en-US" altLang="ko-KR" sz="1800">
                <a:latin typeface="궁서체" pitchFamily="17" charset="-127"/>
                <a:ea typeface="궁서체" pitchFamily="17" charset="-127"/>
              </a:rPr>
              <a:t> </a:t>
            </a:r>
            <a:r>
              <a:rPr lang="ko-KR" sz="1800">
                <a:latin typeface="궁서체" pitchFamily="17" charset="-127"/>
                <a:ea typeface="궁서체" pitchFamily="17" charset="-127"/>
              </a:rPr>
              <a:t>판매현황</a:t>
            </a:r>
          </a:p>
        </c:rich>
      </c:tx>
      <c:layout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차트!$B$2</c:f>
              <c:strCache>
                <c:ptCount val="1"/>
                <c:pt idx="0">
                  <c:v>4월</c:v>
                </c:pt>
              </c:strCache>
            </c:strRef>
          </c:tx>
          <c:cat>
            <c:strRef>
              <c:f>차트!$A$3:$A$7</c:f>
              <c:strCache>
                <c:ptCount val="5"/>
                <c:pt idx="0">
                  <c:v>마빅 플라즈마</c:v>
                </c:pt>
                <c:pt idx="1">
                  <c:v>지로 아마레</c:v>
                </c:pt>
                <c:pt idx="2">
                  <c:v>지로 리벌브</c:v>
                </c:pt>
                <c:pt idx="3">
                  <c:v>루디 윈드맥스</c:v>
                </c:pt>
                <c:pt idx="4">
                  <c:v>메리다 뉴빅캣</c:v>
                </c:pt>
              </c:strCache>
            </c:strRef>
          </c:cat>
          <c:val>
            <c:numRef>
              <c:f>차트!$B$3:$B$7</c:f>
              <c:numCache>
                <c:formatCode>#,##0;[Red]\-#,##0</c:formatCode>
                <c:ptCount val="5"/>
                <c:pt idx="0">
                  <c:v>1250</c:v>
                </c:pt>
                <c:pt idx="1">
                  <c:v>1130</c:v>
                </c:pt>
                <c:pt idx="2">
                  <c:v>2540</c:v>
                </c:pt>
                <c:pt idx="3">
                  <c:v>1180</c:v>
                </c:pt>
                <c:pt idx="4">
                  <c:v>1230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5월</c:v>
                </c:pt>
              </c:strCache>
            </c:strRef>
          </c:tx>
          <c:cat>
            <c:strRef>
              <c:f>차트!$A$3:$A$7</c:f>
              <c:strCache>
                <c:ptCount val="5"/>
                <c:pt idx="0">
                  <c:v>마빅 플라즈마</c:v>
                </c:pt>
                <c:pt idx="1">
                  <c:v>지로 아마레</c:v>
                </c:pt>
                <c:pt idx="2">
                  <c:v>지로 리벌브</c:v>
                </c:pt>
                <c:pt idx="3">
                  <c:v>루디 윈드맥스</c:v>
                </c:pt>
                <c:pt idx="4">
                  <c:v>메리다 뉴빅캣</c:v>
                </c:pt>
              </c:strCache>
            </c:strRef>
          </c:cat>
          <c:val>
            <c:numRef>
              <c:f>차트!$C$3:$C$7</c:f>
              <c:numCache>
                <c:formatCode>#,##0;[Red]\-#,##0</c:formatCode>
                <c:ptCount val="5"/>
                <c:pt idx="0">
                  <c:v>1350</c:v>
                </c:pt>
                <c:pt idx="1">
                  <c:v>1240</c:v>
                </c:pt>
                <c:pt idx="2">
                  <c:v>2640</c:v>
                </c:pt>
                <c:pt idx="3">
                  <c:v>1350</c:v>
                </c:pt>
                <c:pt idx="4">
                  <c:v>1380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6월</c:v>
                </c:pt>
              </c:strCache>
            </c:strRef>
          </c:tx>
          <c:dLbls>
            <c:showVal val="1"/>
          </c:dLbls>
          <c:cat>
            <c:strRef>
              <c:f>차트!$A$3:$A$7</c:f>
              <c:strCache>
                <c:ptCount val="5"/>
                <c:pt idx="0">
                  <c:v>마빅 플라즈마</c:v>
                </c:pt>
                <c:pt idx="1">
                  <c:v>지로 아마레</c:v>
                </c:pt>
                <c:pt idx="2">
                  <c:v>지로 리벌브</c:v>
                </c:pt>
                <c:pt idx="3">
                  <c:v>루디 윈드맥스</c:v>
                </c:pt>
                <c:pt idx="4">
                  <c:v>메리다 뉴빅캣</c:v>
                </c:pt>
              </c:strCache>
            </c:strRef>
          </c:cat>
          <c:val>
            <c:numRef>
              <c:f>차트!$D$3:$D$7</c:f>
              <c:numCache>
                <c:formatCode>#,##0;[Red]\-#,##0</c:formatCode>
                <c:ptCount val="5"/>
                <c:pt idx="0">
                  <c:v>1340</c:v>
                </c:pt>
                <c:pt idx="1">
                  <c:v>1290</c:v>
                </c:pt>
                <c:pt idx="2">
                  <c:v>2730</c:v>
                </c:pt>
                <c:pt idx="3">
                  <c:v>1280</c:v>
                </c:pt>
                <c:pt idx="4">
                  <c:v>1460</c:v>
                </c:pt>
              </c:numCache>
            </c:numRef>
          </c:val>
        </c:ser>
        <c:axId val="77369728"/>
        <c:axId val="77371264"/>
      </c:barChart>
      <c:catAx>
        <c:axId val="77369728"/>
        <c:scaling>
          <c:orientation val="minMax"/>
        </c:scaling>
        <c:axPos val="b"/>
        <c:tickLblPos val="nextTo"/>
        <c:crossAx val="77371264"/>
        <c:crosses val="autoZero"/>
        <c:auto val="1"/>
        <c:lblAlgn val="ctr"/>
        <c:lblOffset val="100"/>
      </c:catAx>
      <c:valAx>
        <c:axId val="77371264"/>
        <c:scaling>
          <c:orientation val="minMax"/>
        </c:scaling>
        <c:axPos val="l"/>
        <c:majorGridlines/>
        <c:numFmt formatCode="#,##0;[Red]\-#,##0" sourceLinked="1"/>
        <c:tickLblPos val="nextTo"/>
        <c:crossAx val="77369728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</c:spPr>
    </c:plotArea>
    <c:legend>
      <c:legendPos val="b"/>
      <c:layout/>
    </c:legend>
    <c:plotVisOnly val="1"/>
  </c:chart>
  <c:spPr>
    <a:ln w="19050">
      <a:solidFill>
        <a:schemeClr val="accent4"/>
      </a:solidFill>
      <a:prstDash val="sysDot"/>
    </a:ln>
  </c:spPr>
  <c:txPr>
    <a:bodyPr/>
    <a:lstStyle/>
    <a:p>
      <a:pPr>
        <a:defRPr sz="1000">
          <a:latin typeface="돋움체" pitchFamily="49" charset="-127"/>
          <a:ea typeface="돋움체" pitchFamily="49" charset="-127"/>
        </a:defRPr>
      </a:pPr>
      <a:endParaRPr lang="ko-K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7</xdr:col>
      <xdr:colOff>552450</xdr:colOff>
      <xdr:row>0</xdr:row>
      <xdr:rowOff>847725</xdr:rowOff>
    </xdr:to>
    <xdr:sp macro="" textlink="">
      <xdr:nvSpPr>
        <xdr:cNvPr id="2" name="빗면 1"/>
        <xdr:cNvSpPr/>
      </xdr:nvSpPr>
      <xdr:spPr>
        <a:xfrm>
          <a:off x="1295400" y="28575"/>
          <a:ext cx="5295900" cy="819150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 anchorCtr="1"/>
        <a:lstStyle/>
        <a:p>
          <a:pPr algn="ctr"/>
          <a:r>
            <a:rPr lang="ko-KR" altLang="en-US" sz="2400" b="1">
              <a:latin typeface="HY헤드라인M" pitchFamily="18" charset="-127"/>
              <a:ea typeface="HY헤드라인M" pitchFamily="18" charset="-127"/>
            </a:rPr>
            <a:t>자전거헬멧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28575</xdr:rowOff>
    </xdr:from>
    <xdr:to>
      <xdr:col>3</xdr:col>
      <xdr:colOff>885825</xdr:colOff>
      <xdr:row>16</xdr:row>
      <xdr:rowOff>171450</xdr:rowOff>
    </xdr:to>
    <xdr:sp macro="[0]!매크로" textlink="">
      <xdr:nvSpPr>
        <xdr:cNvPr id="2" name="배지 1"/>
        <xdr:cNvSpPr/>
      </xdr:nvSpPr>
      <xdr:spPr>
        <a:xfrm>
          <a:off x="2114550" y="2628900"/>
          <a:ext cx="1638300" cy="742950"/>
        </a:xfrm>
        <a:prstGeom prst="plaque">
          <a:avLst/>
        </a:prstGeom>
        <a:solidFill>
          <a:srgbClr val="0070C0"/>
        </a:solidFill>
        <a:ln w="38100">
          <a:solidFill>
            <a:srgbClr val="7030A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 anchorCtr="1"/>
        <a:lstStyle/>
        <a:p>
          <a:pPr algn="ctr"/>
          <a:r>
            <a:rPr lang="ko-KR" altLang="en-US" sz="2200" i="1">
              <a:latin typeface="HY견고딕" pitchFamily="18" charset="-127"/>
              <a:ea typeface="HY견고딕" pitchFamily="18" charset="-127"/>
            </a:rPr>
            <a:t>매크로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0</xdr:colOff>
      <xdr:row>25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hd" refreshedDate="42119.404810300926" createdVersion="3" refreshedVersion="3" minRefreshableVersion="3" recordCount="10">
  <cacheSource type="worksheet">
    <worksheetSource ref="A2:G12" sheet="피벗테이블"/>
  </cacheSource>
  <cacheFields count="7">
    <cacheField name="모델명" numFmtId="0">
      <sharedItems/>
    </cacheField>
    <cacheField name="용도" numFmtId="0">
      <sharedItems count="3">
        <s v="아동용"/>
        <s v="성인용"/>
        <s v="여성용"/>
      </sharedItems>
    </cacheField>
    <cacheField name="등급" numFmtId="0">
      <sharedItems count="3">
        <s v="보급형"/>
        <s v="고급형"/>
        <s v="일반형"/>
      </sharedItems>
    </cacheField>
    <cacheField name="판매가격" numFmtId="42">
      <sharedItems containsSemiMixedTypes="0" containsString="0" containsNumber="1" containsInteger="1" minValue="32000" maxValue="290000"/>
    </cacheField>
    <cacheField name="4월" numFmtId="176">
      <sharedItems containsSemiMixedTypes="0" containsString="0" containsNumber="1" containsInteger="1" minValue="1130" maxValue="2540"/>
    </cacheField>
    <cacheField name="5월" numFmtId="176">
      <sharedItems containsSemiMixedTypes="0" containsString="0" containsNumber="1" containsInteger="1" minValue="1240" maxValue="2640"/>
    </cacheField>
    <cacheField name="6월" numFmtId="176">
      <sharedItems containsSemiMixedTypes="0" containsString="0" containsNumber="1" containsInteger="1" minValue="1280" maxValue="273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메리다 킨더"/>
    <x v="0"/>
    <x v="0"/>
    <n v="32000"/>
    <n v="1570"/>
    <n v="1480"/>
    <n v="1520"/>
  </r>
  <r>
    <s v="마빅 플라즈마"/>
    <x v="1"/>
    <x v="1"/>
    <n v="290000"/>
    <n v="1250"/>
    <n v="1350"/>
    <n v="1340"/>
  </r>
  <r>
    <s v="지로 아마레"/>
    <x v="2"/>
    <x v="1"/>
    <n v="220000"/>
    <n v="1130"/>
    <n v="1240"/>
    <n v="1290"/>
  </r>
  <r>
    <s v="지로 리벌브"/>
    <x v="1"/>
    <x v="0"/>
    <n v="98000"/>
    <n v="2540"/>
    <n v="2640"/>
    <n v="2730"/>
  </r>
  <r>
    <s v="루디 윈드맥스"/>
    <x v="1"/>
    <x v="1"/>
    <n v="260000"/>
    <n v="1180"/>
    <n v="1350"/>
    <n v="1280"/>
  </r>
  <r>
    <s v="메리다 뉴빅캣"/>
    <x v="1"/>
    <x v="2"/>
    <n v="110000"/>
    <n v="1230"/>
    <n v="1380"/>
    <n v="1460"/>
  </r>
  <r>
    <s v="트렉 리틀디퍼"/>
    <x v="0"/>
    <x v="0"/>
    <n v="36000"/>
    <n v="1270"/>
    <n v="1370"/>
    <n v="1360"/>
  </r>
  <r>
    <s v="오지케이 레가스"/>
    <x v="2"/>
    <x v="1"/>
    <n v="121000"/>
    <n v="2380"/>
    <n v="2160"/>
    <n v="2010"/>
  </r>
  <r>
    <s v="지로 서반트"/>
    <x v="1"/>
    <x v="2"/>
    <n v="120000"/>
    <n v="1980"/>
    <n v="2140"/>
    <n v="2070"/>
  </r>
  <r>
    <s v="벨 치케인"/>
    <x v="1"/>
    <x v="0"/>
    <n v="48000"/>
    <n v="1560"/>
    <n v="145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*" updatedVersion="3" minRefreshableVersion="3" showCalcMbrs="0" useAutoFormatting="1" colGrandTotals="0" itemPrintTitles="1" mergeItem="1" createdVersion="3" indent="0" compact="0" compactData="0" multipleFieldFilters="0">
  <location ref="A3:E13" firstHeaderRow="1" firstDataRow="2" firstDataCol="2"/>
  <pivotFields count="7">
    <pivotField compact="0" outline="0" showAll="0"/>
    <pivotField axis="axisRow" compact="0" outline="0" showAll="0">
      <items count="4">
        <item x="1"/>
        <item h="1" x="0"/>
        <item x="2"/>
        <item t="default"/>
      </items>
    </pivotField>
    <pivotField axis="axisCol" compact="0" outline="0" showAll="0">
      <items count="4">
        <item x="1"/>
        <item x="0"/>
        <item x="2"/>
        <item t="default"/>
      </items>
    </pivotField>
    <pivotField dataField="1" compact="0" numFmtId="42" outline="0" showAll="0"/>
    <pivotField compact="0" numFmtId="176" outline="0" showAll="0"/>
    <pivotField dataField="1" compact="0" numFmtId="176" outline="0" showAll="0"/>
    <pivotField dataField="1" compact="0" numFmtId="176" outline="0" showAll="0"/>
  </pivotFields>
  <rowFields count="2">
    <field x="1"/>
    <field x="-2"/>
  </rowFields>
  <rowItems count="9">
    <i>
      <x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2"/>
  </colFields>
  <colItems count="3">
    <i>
      <x/>
    </i>
    <i>
      <x v="1"/>
    </i>
    <i>
      <x v="2"/>
    </i>
  </colItems>
  <dataFields count="3">
    <dataField name="평균 : 판매가격" fld="3" subtotal="average" baseField="0" baseItem="0"/>
    <dataField name="평균 : 5월" fld="5" subtotal="average" baseField="0" baseItem="0"/>
    <dataField name="평균 : 6월" fld="6" subtotal="average" baseField="0" baseItem="0"/>
  </dataFields>
  <formats count="1">
    <format dxfId="0">
      <pivotArea outline="0" collapsedLevelsAreSubtotals="1" fieldPosition="0"/>
    </format>
  </formats>
  <pivotTableStyleInfo name="PivotStyleMedium1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B25" sqref="B25"/>
    </sheetView>
  </sheetViews>
  <sheetFormatPr defaultRowHeight="13.5"/>
  <cols>
    <col min="1" max="1" width="16.625" style="1" customWidth="1"/>
    <col min="2" max="2" width="9.25" style="1" customWidth="1"/>
    <col min="3" max="3" width="8.25" style="1" customWidth="1"/>
    <col min="4" max="4" width="12.875" style="1" customWidth="1"/>
    <col min="5" max="7" width="10.75" style="1" customWidth="1"/>
    <col min="8" max="8" width="7.75" style="1" customWidth="1"/>
    <col min="9" max="9" width="12.75" style="1" customWidth="1"/>
    <col min="10" max="16384" width="9" style="1"/>
  </cols>
  <sheetData>
    <row r="1" spans="1:9" ht="69.95" customHeight="1"/>
    <row r="2" spans="1:9" ht="18" customHeight="1">
      <c r="A2" s="2" t="s">
        <v>44</v>
      </c>
      <c r="B2" s="2" t="s">
        <v>45</v>
      </c>
      <c r="C2" s="2" t="s">
        <v>46</v>
      </c>
      <c r="D2" s="2" t="s">
        <v>47</v>
      </c>
      <c r="E2" s="2" t="s">
        <v>48</v>
      </c>
      <c r="F2" s="2" t="s">
        <v>49</v>
      </c>
      <c r="G2" s="2" t="s">
        <v>50</v>
      </c>
      <c r="H2" s="2" t="s">
        <v>51</v>
      </c>
      <c r="I2" s="2" t="s">
        <v>52</v>
      </c>
    </row>
    <row r="3" spans="1:9" ht="18" customHeight="1">
      <c r="A3" s="8" t="s">
        <v>1</v>
      </c>
      <c r="B3" s="8" t="s">
        <v>2</v>
      </c>
      <c r="C3" s="8" t="s">
        <v>3</v>
      </c>
      <c r="D3" s="10">
        <v>32000</v>
      </c>
      <c r="E3" s="11">
        <v>1570</v>
      </c>
      <c r="F3" s="11">
        <v>1480</v>
      </c>
      <c r="G3" s="11">
        <v>1520</v>
      </c>
      <c r="H3" s="12">
        <f>RANK(D3,$D$3:$D$12)</f>
        <v>10</v>
      </c>
      <c r="I3" s="8" t="str">
        <f>IF(G3&gt;=1500,"인기모델","")</f>
        <v>인기모델</v>
      </c>
    </row>
    <row r="4" spans="1:9" ht="18" customHeight="1">
      <c r="A4" s="8" t="s">
        <v>4</v>
      </c>
      <c r="B4" s="8" t="s">
        <v>5</v>
      </c>
      <c r="C4" s="8" t="s">
        <v>6</v>
      </c>
      <c r="D4" s="10">
        <v>290000</v>
      </c>
      <c r="E4" s="11">
        <v>1250</v>
      </c>
      <c r="F4" s="11">
        <v>1350</v>
      </c>
      <c r="G4" s="11">
        <v>1340</v>
      </c>
      <c r="H4" s="12">
        <f t="shared" ref="H4:H12" si="0">RANK(D4,$D$3:$D$12)</f>
        <v>1</v>
      </c>
      <c r="I4" s="8" t="str">
        <f t="shared" ref="I4:I12" si="1">IF(G4&gt;=1500,"인기모델","")</f>
        <v/>
      </c>
    </row>
    <row r="5" spans="1:9" ht="18" customHeight="1">
      <c r="A5" s="8" t="s">
        <v>7</v>
      </c>
      <c r="B5" s="8" t="s">
        <v>8</v>
      </c>
      <c r="C5" s="8" t="s">
        <v>6</v>
      </c>
      <c r="D5" s="10">
        <v>220000</v>
      </c>
      <c r="E5" s="11">
        <v>1130</v>
      </c>
      <c r="F5" s="11">
        <v>1240</v>
      </c>
      <c r="G5" s="11">
        <v>1290</v>
      </c>
      <c r="H5" s="12">
        <f t="shared" si="0"/>
        <v>3</v>
      </c>
      <c r="I5" s="8" t="str">
        <f t="shared" si="1"/>
        <v/>
      </c>
    </row>
    <row r="6" spans="1:9" ht="18" customHeight="1">
      <c r="A6" s="8" t="s">
        <v>9</v>
      </c>
      <c r="B6" s="8" t="s">
        <v>5</v>
      </c>
      <c r="C6" s="8" t="s">
        <v>3</v>
      </c>
      <c r="D6" s="10">
        <v>98000</v>
      </c>
      <c r="E6" s="11">
        <v>2540</v>
      </c>
      <c r="F6" s="11">
        <v>2640</v>
      </c>
      <c r="G6" s="11">
        <v>2730</v>
      </c>
      <c r="H6" s="12">
        <f t="shared" si="0"/>
        <v>7</v>
      </c>
      <c r="I6" s="8" t="str">
        <f t="shared" si="1"/>
        <v>인기모델</v>
      </c>
    </row>
    <row r="7" spans="1:9" ht="18" customHeight="1">
      <c r="A7" s="8" t="s">
        <v>10</v>
      </c>
      <c r="B7" s="8" t="s">
        <v>5</v>
      </c>
      <c r="C7" s="8" t="s">
        <v>6</v>
      </c>
      <c r="D7" s="10">
        <v>260000</v>
      </c>
      <c r="E7" s="11">
        <v>1180</v>
      </c>
      <c r="F7" s="11">
        <v>1350</v>
      </c>
      <c r="G7" s="11">
        <v>1280</v>
      </c>
      <c r="H7" s="12">
        <f t="shared" si="0"/>
        <v>2</v>
      </c>
      <c r="I7" s="8" t="str">
        <f t="shared" si="1"/>
        <v/>
      </c>
    </row>
    <row r="8" spans="1:9" ht="18" customHeight="1">
      <c r="A8" s="8" t="s">
        <v>11</v>
      </c>
      <c r="B8" s="8" t="s">
        <v>5</v>
      </c>
      <c r="C8" s="8" t="s">
        <v>12</v>
      </c>
      <c r="D8" s="10">
        <v>110000</v>
      </c>
      <c r="E8" s="11">
        <v>1230</v>
      </c>
      <c r="F8" s="11">
        <v>1380</v>
      </c>
      <c r="G8" s="11">
        <v>1460</v>
      </c>
      <c r="H8" s="12">
        <f t="shared" si="0"/>
        <v>6</v>
      </c>
      <c r="I8" s="8" t="str">
        <f t="shared" si="1"/>
        <v/>
      </c>
    </row>
    <row r="9" spans="1:9" ht="18" customHeight="1">
      <c r="A9" s="8" t="s">
        <v>13</v>
      </c>
      <c r="B9" s="8" t="s">
        <v>2</v>
      </c>
      <c r="C9" s="8" t="s">
        <v>3</v>
      </c>
      <c r="D9" s="10">
        <v>36000</v>
      </c>
      <c r="E9" s="11">
        <v>1270</v>
      </c>
      <c r="F9" s="11">
        <v>1370</v>
      </c>
      <c r="G9" s="11">
        <v>1360</v>
      </c>
      <c r="H9" s="12">
        <f t="shared" si="0"/>
        <v>9</v>
      </c>
      <c r="I9" s="8" t="str">
        <f t="shared" si="1"/>
        <v/>
      </c>
    </row>
    <row r="10" spans="1:9" ht="18" customHeight="1">
      <c r="A10" s="8" t="s">
        <v>14</v>
      </c>
      <c r="B10" s="8" t="s">
        <v>8</v>
      </c>
      <c r="C10" s="8" t="s">
        <v>6</v>
      </c>
      <c r="D10" s="10">
        <v>121000</v>
      </c>
      <c r="E10" s="11">
        <v>2380</v>
      </c>
      <c r="F10" s="11">
        <v>2160</v>
      </c>
      <c r="G10" s="11">
        <v>2010</v>
      </c>
      <c r="H10" s="12">
        <f t="shared" si="0"/>
        <v>4</v>
      </c>
      <c r="I10" s="8" t="str">
        <f t="shared" si="1"/>
        <v>인기모델</v>
      </c>
    </row>
    <row r="11" spans="1:9" ht="18" customHeight="1">
      <c r="A11" s="8" t="s">
        <v>15</v>
      </c>
      <c r="B11" s="8" t="s">
        <v>5</v>
      </c>
      <c r="C11" s="8" t="s">
        <v>16</v>
      </c>
      <c r="D11" s="10">
        <v>120000</v>
      </c>
      <c r="E11" s="11">
        <v>1980</v>
      </c>
      <c r="F11" s="11">
        <v>2140</v>
      </c>
      <c r="G11" s="11">
        <v>2070</v>
      </c>
      <c r="H11" s="12">
        <f t="shared" si="0"/>
        <v>5</v>
      </c>
      <c r="I11" s="8" t="str">
        <f t="shared" si="1"/>
        <v>인기모델</v>
      </c>
    </row>
    <row r="12" spans="1:9" ht="18" customHeight="1">
      <c r="A12" s="8" t="s">
        <v>17</v>
      </c>
      <c r="B12" s="8" t="s">
        <v>5</v>
      </c>
      <c r="C12" s="8" t="s">
        <v>3</v>
      </c>
      <c r="D12" s="10">
        <v>48000</v>
      </c>
      <c r="E12" s="11">
        <v>1560</v>
      </c>
      <c r="F12" s="11">
        <v>1450</v>
      </c>
      <c r="G12" s="11">
        <v>1530</v>
      </c>
      <c r="H12" s="12">
        <f t="shared" si="0"/>
        <v>8</v>
      </c>
      <c r="I12" s="8" t="str">
        <f t="shared" si="1"/>
        <v>인기모델</v>
      </c>
    </row>
    <row r="13" spans="1:9" ht="18" customHeight="1">
      <c r="A13" s="28" t="s">
        <v>41</v>
      </c>
      <c r="B13" s="28"/>
      <c r="C13" s="28"/>
      <c r="D13" s="28"/>
      <c r="E13" s="25">
        <f>MAX(F3:F12)-MIN(F3:F12)</f>
        <v>1400</v>
      </c>
      <c r="F13" s="25"/>
      <c r="G13" s="25"/>
      <c r="H13" s="26"/>
      <c r="I13" s="26"/>
    </row>
    <row r="14" spans="1:9" ht="18" customHeight="1">
      <c r="A14" s="28" t="s">
        <v>42</v>
      </c>
      <c r="B14" s="28"/>
      <c r="C14" s="28"/>
      <c r="D14" s="28"/>
      <c r="E14" s="25">
        <f>DAVERAGE(A2:G12,G2,C2:C3)</f>
        <v>1785</v>
      </c>
      <c r="F14" s="25"/>
      <c r="G14" s="25"/>
      <c r="H14" s="26"/>
      <c r="I14" s="26"/>
    </row>
    <row r="15" spans="1:9" ht="18" customHeight="1">
      <c r="A15" s="28" t="s">
        <v>43</v>
      </c>
      <c r="B15" s="28"/>
      <c r="C15" s="28"/>
      <c r="D15" s="28"/>
      <c r="E15" s="27">
        <f>COUNTIF(D3:D12,"&gt;=100000")</f>
        <v>6</v>
      </c>
      <c r="F15" s="27"/>
      <c r="G15" s="27"/>
      <c r="H15" s="26"/>
      <c r="I15" s="26"/>
    </row>
  </sheetData>
  <mergeCells count="7">
    <mergeCell ref="E13:G13"/>
    <mergeCell ref="H13:I15"/>
    <mergeCell ref="E14:G14"/>
    <mergeCell ref="E15:G15"/>
    <mergeCell ref="A15:D15"/>
    <mergeCell ref="A14:D14"/>
    <mergeCell ref="A13:D13"/>
  </mergeCells>
  <phoneticPr fontId="1" type="noConversion"/>
  <conditionalFormatting sqref="A3:I12">
    <cfRule type="expression" dxfId="1" priority="1">
      <formula>$C3="고급형"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D17" sqref="D17"/>
    </sheetView>
  </sheetViews>
  <sheetFormatPr defaultRowHeight="15.95" customHeight="1" outlineLevelRow="3" outlineLevelCol="1"/>
  <cols>
    <col min="1" max="1" width="17.625" style="1" customWidth="1"/>
    <col min="2" max="2" width="10.625" style="1" customWidth="1"/>
    <col min="3" max="3" width="17.125" style="1" customWidth="1"/>
    <col min="4" max="4" width="13.625" style="1" customWidth="1"/>
    <col min="5" max="7" width="11.625" style="1" customWidth="1" outlineLevel="1"/>
    <col min="8" max="16384" width="9" style="1"/>
  </cols>
  <sheetData>
    <row r="2" spans="1:7" ht="15.95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</row>
    <row r="3" spans="1:7" ht="15.95" customHeight="1" outlineLevel="3">
      <c r="A3" s="3" t="s">
        <v>28</v>
      </c>
      <c r="B3" s="3" t="s">
        <v>29</v>
      </c>
      <c r="C3" s="3" t="s">
        <v>30</v>
      </c>
      <c r="D3" s="16">
        <v>290000</v>
      </c>
      <c r="E3" s="5">
        <v>1250</v>
      </c>
      <c r="F3" s="5">
        <v>1350</v>
      </c>
      <c r="G3" s="5">
        <v>1340</v>
      </c>
    </row>
    <row r="4" spans="1:7" ht="15.95" customHeight="1" outlineLevel="3">
      <c r="A4" s="3" t="s">
        <v>31</v>
      </c>
      <c r="B4" s="3" t="s">
        <v>32</v>
      </c>
      <c r="C4" s="3" t="s">
        <v>30</v>
      </c>
      <c r="D4" s="16">
        <v>220000</v>
      </c>
      <c r="E4" s="5">
        <v>1130</v>
      </c>
      <c r="F4" s="5">
        <v>1240</v>
      </c>
      <c r="G4" s="5">
        <v>1290</v>
      </c>
    </row>
    <row r="5" spans="1:7" ht="15.95" customHeight="1" outlineLevel="3">
      <c r="A5" s="3" t="s">
        <v>34</v>
      </c>
      <c r="B5" s="3" t="s">
        <v>29</v>
      </c>
      <c r="C5" s="3" t="s">
        <v>30</v>
      </c>
      <c r="D5" s="16">
        <v>260000</v>
      </c>
      <c r="E5" s="5">
        <v>1180</v>
      </c>
      <c r="F5" s="5">
        <v>1350</v>
      </c>
      <c r="G5" s="5">
        <v>1280</v>
      </c>
    </row>
    <row r="6" spans="1:7" ht="15.95" customHeight="1" outlineLevel="3">
      <c r="A6" s="3" t="s">
        <v>38</v>
      </c>
      <c r="B6" s="3" t="s">
        <v>32</v>
      </c>
      <c r="C6" s="3" t="s">
        <v>30</v>
      </c>
      <c r="D6" s="16">
        <v>121000</v>
      </c>
      <c r="E6" s="5">
        <v>2380</v>
      </c>
      <c r="F6" s="5">
        <v>2160</v>
      </c>
      <c r="G6" s="5">
        <v>2010</v>
      </c>
    </row>
    <row r="7" spans="1:7" s="7" customFormat="1" ht="15.95" customHeight="1" outlineLevel="2">
      <c r="A7" s="3"/>
      <c r="B7" s="3"/>
      <c r="C7" s="13" t="s">
        <v>57</v>
      </c>
      <c r="D7" s="16"/>
      <c r="E7" s="5"/>
      <c r="F7" s="5"/>
      <c r="G7" s="5">
        <f>SUBTOTAL(4,G3:G6)</f>
        <v>2010</v>
      </c>
    </row>
    <row r="8" spans="1:7" s="7" customFormat="1" ht="15.95" customHeight="1" outlineLevel="1">
      <c r="A8" s="3"/>
      <c r="B8" s="3"/>
      <c r="C8" s="13" t="s">
        <v>53</v>
      </c>
      <c r="D8" s="16"/>
      <c r="E8" s="5"/>
      <c r="F8" s="5">
        <f>SUBTOTAL(1,F3:F6)</f>
        <v>1525</v>
      </c>
      <c r="G8" s="5">
        <f>SUBTOTAL(1,G3:G6)</f>
        <v>1480</v>
      </c>
    </row>
    <row r="9" spans="1:7" ht="15.95" customHeight="1" outlineLevel="3">
      <c r="A9" s="3" t="s">
        <v>25</v>
      </c>
      <c r="B9" s="3" t="s">
        <v>26</v>
      </c>
      <c r="C9" s="3" t="s">
        <v>27</v>
      </c>
      <c r="D9" s="16">
        <v>32000</v>
      </c>
      <c r="E9" s="5">
        <v>1570</v>
      </c>
      <c r="F9" s="5">
        <v>1480</v>
      </c>
      <c r="G9" s="5">
        <v>1520</v>
      </c>
    </row>
    <row r="10" spans="1:7" ht="15.95" customHeight="1" outlineLevel="3">
      <c r="A10" s="3" t="s">
        <v>33</v>
      </c>
      <c r="B10" s="3" t="s">
        <v>29</v>
      </c>
      <c r="C10" s="3" t="s">
        <v>27</v>
      </c>
      <c r="D10" s="16">
        <v>98000</v>
      </c>
      <c r="E10" s="5">
        <v>2540</v>
      </c>
      <c r="F10" s="5">
        <v>2640</v>
      </c>
      <c r="G10" s="5">
        <v>2730</v>
      </c>
    </row>
    <row r="11" spans="1:7" ht="15.95" customHeight="1" outlineLevel="3">
      <c r="A11" s="3" t="s">
        <v>37</v>
      </c>
      <c r="B11" s="3" t="s">
        <v>26</v>
      </c>
      <c r="C11" s="3" t="s">
        <v>27</v>
      </c>
      <c r="D11" s="16">
        <v>36000</v>
      </c>
      <c r="E11" s="5">
        <v>1270</v>
      </c>
      <c r="F11" s="5">
        <v>1370</v>
      </c>
      <c r="G11" s="5">
        <v>1360</v>
      </c>
    </row>
    <row r="12" spans="1:7" ht="15.95" customHeight="1" outlineLevel="3">
      <c r="A12" s="3" t="s">
        <v>40</v>
      </c>
      <c r="B12" s="3" t="s">
        <v>29</v>
      </c>
      <c r="C12" s="3" t="s">
        <v>27</v>
      </c>
      <c r="D12" s="16">
        <v>48000</v>
      </c>
      <c r="E12" s="5">
        <v>1560</v>
      </c>
      <c r="F12" s="5">
        <v>1450</v>
      </c>
      <c r="G12" s="5">
        <v>1530</v>
      </c>
    </row>
    <row r="13" spans="1:7" s="7" customFormat="1" ht="15.95" customHeight="1" outlineLevel="2">
      <c r="A13" s="3"/>
      <c r="B13" s="3"/>
      <c r="C13" s="9" t="s">
        <v>58</v>
      </c>
      <c r="D13" s="16"/>
      <c r="E13" s="5"/>
      <c r="F13" s="5"/>
      <c r="G13" s="5">
        <f>SUBTOTAL(4,G9:G12)</f>
        <v>2730</v>
      </c>
    </row>
    <row r="14" spans="1:7" s="7" customFormat="1" ht="15.95" customHeight="1" outlineLevel="1">
      <c r="A14" s="3"/>
      <c r="B14" s="3"/>
      <c r="C14" s="9" t="s">
        <v>54</v>
      </c>
      <c r="D14" s="16"/>
      <c r="E14" s="5"/>
      <c r="F14" s="5">
        <f>SUBTOTAL(1,F9:F12)</f>
        <v>1735</v>
      </c>
      <c r="G14" s="5">
        <f>SUBTOTAL(1,G9:G12)</f>
        <v>1785</v>
      </c>
    </row>
    <row r="15" spans="1:7" ht="15.95" customHeight="1" outlineLevel="3">
      <c r="A15" s="3" t="s">
        <v>35</v>
      </c>
      <c r="B15" s="3" t="s">
        <v>29</v>
      </c>
      <c r="C15" s="3" t="s">
        <v>36</v>
      </c>
      <c r="D15" s="16">
        <v>110000</v>
      </c>
      <c r="E15" s="5">
        <v>1230</v>
      </c>
      <c r="F15" s="5">
        <v>1380</v>
      </c>
      <c r="G15" s="5">
        <v>1460</v>
      </c>
    </row>
    <row r="16" spans="1:7" ht="15.95" customHeight="1" outlineLevel="3">
      <c r="A16" s="3" t="s">
        <v>39</v>
      </c>
      <c r="B16" s="3" t="s">
        <v>29</v>
      </c>
      <c r="C16" s="3" t="s">
        <v>36</v>
      </c>
      <c r="D16" s="16">
        <v>120000</v>
      </c>
      <c r="E16" s="5">
        <v>1980</v>
      </c>
      <c r="F16" s="5">
        <v>2140</v>
      </c>
      <c r="G16" s="5">
        <v>2070</v>
      </c>
    </row>
    <row r="17" spans="1:7" s="7" customFormat="1" ht="15.95" customHeight="1" outlineLevel="2">
      <c r="A17" s="14"/>
      <c r="B17" s="14"/>
      <c r="C17" s="15" t="s">
        <v>59</v>
      </c>
      <c r="D17" s="17"/>
      <c r="E17" s="18"/>
      <c r="F17" s="18"/>
      <c r="G17" s="18">
        <f>SUBTOTAL(4,G15:G16)</f>
        <v>2070</v>
      </c>
    </row>
    <row r="18" spans="1:7" s="7" customFormat="1" ht="15.95" customHeight="1" outlineLevel="1">
      <c r="A18" s="14"/>
      <c r="B18" s="14"/>
      <c r="C18" s="15" t="s">
        <v>55</v>
      </c>
      <c r="D18" s="17"/>
      <c r="E18" s="18"/>
      <c r="F18" s="18">
        <f>SUBTOTAL(1,F15:F16)</f>
        <v>1760</v>
      </c>
      <c r="G18" s="18">
        <f>SUBTOTAL(1,G15:G16)</f>
        <v>1765</v>
      </c>
    </row>
    <row r="19" spans="1:7" s="7" customFormat="1" ht="15.95" customHeight="1">
      <c r="A19" s="14"/>
      <c r="B19" s="14"/>
      <c r="C19" s="15" t="s">
        <v>60</v>
      </c>
      <c r="D19" s="17"/>
      <c r="E19" s="18"/>
      <c r="F19" s="18"/>
      <c r="G19" s="18">
        <f>SUBTOTAL(4,G3:G16)</f>
        <v>2730</v>
      </c>
    </row>
    <row r="20" spans="1:7" s="7" customFormat="1" ht="15.95" customHeight="1">
      <c r="A20" s="14"/>
      <c r="B20" s="14"/>
      <c r="C20" s="15" t="s">
        <v>56</v>
      </c>
      <c r="D20" s="17"/>
      <c r="E20" s="18"/>
      <c r="F20" s="18">
        <f>SUBTOTAL(1,F3:F16)</f>
        <v>1656</v>
      </c>
      <c r="G20" s="18">
        <f>SUBTOTAL(1,G3:G16)</f>
        <v>1659</v>
      </c>
    </row>
  </sheetData>
  <sortState ref="A3:G12">
    <sortCondition ref="C3:C1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A18" sqref="A18"/>
    </sheetView>
  </sheetViews>
  <sheetFormatPr defaultRowHeight="15.95" customHeight="1"/>
  <cols>
    <col min="1" max="1" width="16.875" style="1" customWidth="1"/>
    <col min="2" max="2" width="11.5" style="1" customWidth="1"/>
    <col min="3" max="7" width="12.5" style="1" customWidth="1"/>
    <col min="8" max="16384" width="9" style="1"/>
  </cols>
  <sheetData>
    <row r="2" spans="1:7" ht="15.95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</row>
    <row r="3" spans="1:7" ht="15.95" customHeight="1">
      <c r="A3" s="3" t="s">
        <v>25</v>
      </c>
      <c r="B3" s="3" t="s">
        <v>26</v>
      </c>
      <c r="C3" s="3" t="s">
        <v>27</v>
      </c>
      <c r="D3" s="16">
        <v>32000</v>
      </c>
      <c r="E3" s="5">
        <v>1570</v>
      </c>
      <c r="F3" s="5">
        <v>1480</v>
      </c>
      <c r="G3" s="5">
        <v>1520</v>
      </c>
    </row>
    <row r="4" spans="1:7" ht="15.95" customHeight="1">
      <c r="A4" s="3" t="s">
        <v>28</v>
      </c>
      <c r="B4" s="3" t="s">
        <v>29</v>
      </c>
      <c r="C4" s="3" t="s">
        <v>30</v>
      </c>
      <c r="D4" s="16">
        <v>290000</v>
      </c>
      <c r="E4" s="5">
        <v>1250</v>
      </c>
      <c r="F4" s="5">
        <v>1350</v>
      </c>
      <c r="G4" s="5">
        <v>1340</v>
      </c>
    </row>
    <row r="5" spans="1:7" ht="15.95" customHeight="1">
      <c r="A5" s="3" t="s">
        <v>31</v>
      </c>
      <c r="B5" s="3" t="s">
        <v>32</v>
      </c>
      <c r="C5" s="3" t="s">
        <v>30</v>
      </c>
      <c r="D5" s="16">
        <v>220000</v>
      </c>
      <c r="E5" s="5">
        <v>1130</v>
      </c>
      <c r="F5" s="5">
        <v>1240</v>
      </c>
      <c r="G5" s="5">
        <v>1290</v>
      </c>
    </row>
    <row r="6" spans="1:7" ht="15.95" customHeight="1">
      <c r="A6" s="3" t="s">
        <v>33</v>
      </c>
      <c r="B6" s="3" t="s">
        <v>29</v>
      </c>
      <c r="C6" s="3" t="s">
        <v>27</v>
      </c>
      <c r="D6" s="16">
        <v>98000</v>
      </c>
      <c r="E6" s="5">
        <v>2540</v>
      </c>
      <c r="F6" s="5">
        <v>2640</v>
      </c>
      <c r="G6" s="5">
        <v>2730</v>
      </c>
    </row>
    <row r="7" spans="1:7" ht="15.95" customHeight="1">
      <c r="A7" s="3" t="s">
        <v>34</v>
      </c>
      <c r="B7" s="3" t="s">
        <v>29</v>
      </c>
      <c r="C7" s="3" t="s">
        <v>30</v>
      </c>
      <c r="D7" s="16">
        <v>260000</v>
      </c>
      <c r="E7" s="5">
        <v>1180</v>
      </c>
      <c r="F7" s="5">
        <v>1350</v>
      </c>
      <c r="G7" s="5">
        <v>1280</v>
      </c>
    </row>
    <row r="8" spans="1:7" ht="15.95" customHeight="1">
      <c r="A8" s="3" t="s">
        <v>35</v>
      </c>
      <c r="B8" s="3" t="s">
        <v>29</v>
      </c>
      <c r="C8" s="3" t="s">
        <v>36</v>
      </c>
      <c r="D8" s="16">
        <v>110000</v>
      </c>
      <c r="E8" s="5">
        <v>1230</v>
      </c>
      <c r="F8" s="5">
        <v>1380</v>
      </c>
      <c r="G8" s="5">
        <v>1460</v>
      </c>
    </row>
    <row r="9" spans="1:7" ht="15.95" customHeight="1">
      <c r="A9" s="3" t="s">
        <v>37</v>
      </c>
      <c r="B9" s="3" t="s">
        <v>26</v>
      </c>
      <c r="C9" s="3" t="s">
        <v>27</v>
      </c>
      <c r="D9" s="16">
        <v>36000</v>
      </c>
      <c r="E9" s="5">
        <v>1270</v>
      </c>
      <c r="F9" s="5">
        <v>1370</v>
      </c>
      <c r="G9" s="5">
        <v>1360</v>
      </c>
    </row>
    <row r="10" spans="1:7" ht="15.95" customHeight="1">
      <c r="A10" s="3" t="s">
        <v>38</v>
      </c>
      <c r="B10" s="3" t="s">
        <v>32</v>
      </c>
      <c r="C10" s="3" t="s">
        <v>30</v>
      </c>
      <c r="D10" s="16">
        <v>121000</v>
      </c>
      <c r="E10" s="5">
        <v>2380</v>
      </c>
      <c r="F10" s="5">
        <v>2160</v>
      </c>
      <c r="G10" s="5">
        <v>2010</v>
      </c>
    </row>
    <row r="11" spans="1:7" ht="15.95" customHeight="1">
      <c r="A11" s="3" t="s">
        <v>39</v>
      </c>
      <c r="B11" s="3" t="s">
        <v>29</v>
      </c>
      <c r="C11" s="3" t="s">
        <v>36</v>
      </c>
      <c r="D11" s="16">
        <v>120000</v>
      </c>
      <c r="E11" s="5">
        <v>1980</v>
      </c>
      <c r="F11" s="5">
        <v>2140</v>
      </c>
      <c r="G11" s="5">
        <v>2070</v>
      </c>
    </row>
    <row r="12" spans="1:7" ht="15.95" customHeight="1">
      <c r="A12" s="3" t="s">
        <v>40</v>
      </c>
      <c r="B12" s="3" t="s">
        <v>29</v>
      </c>
      <c r="C12" s="3" t="s">
        <v>27</v>
      </c>
      <c r="D12" s="16">
        <v>48000</v>
      </c>
      <c r="E12" s="5">
        <v>1560</v>
      </c>
      <c r="F12" s="5">
        <v>1450</v>
      </c>
      <c r="G12" s="5">
        <v>1530</v>
      </c>
    </row>
    <row r="14" spans="1:7" ht="15.95" customHeight="1">
      <c r="A14" s="2" t="s">
        <v>0</v>
      </c>
    </row>
    <row r="15" spans="1:7" ht="15.95" customHeight="1">
      <c r="A15" s="6" t="b">
        <f>AND(B3="성인용",G3&gt;=1500)</f>
        <v>0</v>
      </c>
    </row>
    <row r="18" spans="1:5" ht="15.95" customHeight="1">
      <c r="A18" s="2" t="s">
        <v>18</v>
      </c>
      <c r="B18" s="2" t="s">
        <v>20</v>
      </c>
      <c r="C18" s="2" t="s">
        <v>21</v>
      </c>
      <c r="D18" s="2" t="s">
        <v>23</v>
      </c>
      <c r="E18" s="2" t="s">
        <v>24</v>
      </c>
    </row>
    <row r="19" spans="1:5" ht="15.95" customHeight="1">
      <c r="A19" s="3" t="s">
        <v>33</v>
      </c>
      <c r="B19" s="3" t="s">
        <v>27</v>
      </c>
      <c r="C19" s="16">
        <v>98000</v>
      </c>
      <c r="D19" s="5">
        <v>2640</v>
      </c>
      <c r="E19" s="5">
        <v>2730</v>
      </c>
    </row>
    <row r="20" spans="1:5" ht="15.95" customHeight="1">
      <c r="A20" s="3" t="s">
        <v>39</v>
      </c>
      <c r="B20" s="3" t="s">
        <v>36</v>
      </c>
      <c r="C20" s="16">
        <v>120000</v>
      </c>
      <c r="D20" s="5">
        <v>2140</v>
      </c>
      <c r="E20" s="5">
        <v>2070</v>
      </c>
    </row>
    <row r="21" spans="1:5" ht="15.95" customHeight="1">
      <c r="A21" s="3" t="s">
        <v>40</v>
      </c>
      <c r="B21" s="3" t="s">
        <v>27</v>
      </c>
      <c r="C21" s="16">
        <v>48000</v>
      </c>
      <c r="D21" s="5">
        <v>1450</v>
      </c>
      <c r="E21" s="5">
        <v>1530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C23" sqref="C23"/>
    </sheetView>
  </sheetViews>
  <sheetFormatPr defaultRowHeight="15.95" customHeight="1"/>
  <cols>
    <col min="1" max="1" width="16.875" style="1" customWidth="1"/>
    <col min="2" max="2" width="10.5" style="1" customWidth="1"/>
    <col min="3" max="3" width="10.25" style="1" customWidth="1"/>
    <col min="4" max="4" width="12" style="1" customWidth="1"/>
    <col min="5" max="7" width="10.625" style="1" customWidth="1"/>
    <col min="8" max="16384" width="9" style="1"/>
  </cols>
  <sheetData>
    <row r="2" spans="1:7" ht="15.95" customHeight="1">
      <c r="A2" s="20" t="s">
        <v>18</v>
      </c>
      <c r="B2" s="20" t="s">
        <v>19</v>
      </c>
      <c r="C2" s="20" t="s">
        <v>20</v>
      </c>
      <c r="D2" s="20" t="s">
        <v>21</v>
      </c>
      <c r="E2" s="20" t="s">
        <v>22</v>
      </c>
      <c r="F2" s="20" t="s">
        <v>23</v>
      </c>
      <c r="G2" s="20" t="s">
        <v>24</v>
      </c>
    </row>
    <row r="3" spans="1:7" ht="15.95" customHeight="1">
      <c r="A3" s="8" t="s">
        <v>25</v>
      </c>
      <c r="B3" s="8" t="s">
        <v>26</v>
      </c>
      <c r="C3" s="8" t="s">
        <v>27</v>
      </c>
      <c r="D3" s="19">
        <v>32000</v>
      </c>
      <c r="E3" s="19">
        <v>1570</v>
      </c>
      <c r="F3" s="19">
        <v>1480</v>
      </c>
      <c r="G3" s="19">
        <v>1520</v>
      </c>
    </row>
    <row r="4" spans="1:7" ht="15.95" customHeight="1">
      <c r="A4" s="8" t="s">
        <v>28</v>
      </c>
      <c r="B4" s="8" t="s">
        <v>29</v>
      </c>
      <c r="C4" s="8" t="s">
        <v>30</v>
      </c>
      <c r="D4" s="19">
        <v>290000</v>
      </c>
      <c r="E4" s="19">
        <v>1250</v>
      </c>
      <c r="F4" s="19">
        <v>1350</v>
      </c>
      <c r="G4" s="19">
        <v>1340</v>
      </c>
    </row>
    <row r="5" spans="1:7" ht="15.95" customHeight="1">
      <c r="A5" s="8" t="s">
        <v>31</v>
      </c>
      <c r="B5" s="8" t="s">
        <v>32</v>
      </c>
      <c r="C5" s="8" t="s">
        <v>30</v>
      </c>
      <c r="D5" s="19">
        <v>220000</v>
      </c>
      <c r="E5" s="19">
        <v>1130</v>
      </c>
      <c r="F5" s="19">
        <v>1240</v>
      </c>
      <c r="G5" s="19">
        <v>1290</v>
      </c>
    </row>
    <row r="6" spans="1:7" ht="15.95" customHeight="1">
      <c r="A6" s="8" t="s">
        <v>33</v>
      </c>
      <c r="B6" s="8" t="s">
        <v>29</v>
      </c>
      <c r="C6" s="8" t="s">
        <v>27</v>
      </c>
      <c r="D6" s="19">
        <v>98000</v>
      </c>
      <c r="E6" s="19">
        <v>2540</v>
      </c>
      <c r="F6" s="19">
        <v>2640</v>
      </c>
      <c r="G6" s="19">
        <v>2730</v>
      </c>
    </row>
    <row r="7" spans="1:7" ht="15.95" customHeight="1">
      <c r="A7" s="8" t="s">
        <v>34</v>
      </c>
      <c r="B7" s="8" t="s">
        <v>29</v>
      </c>
      <c r="C7" s="8" t="s">
        <v>30</v>
      </c>
      <c r="D7" s="19">
        <v>260000</v>
      </c>
      <c r="E7" s="19">
        <v>1180</v>
      </c>
      <c r="F7" s="19">
        <v>1350</v>
      </c>
      <c r="G7" s="19">
        <v>1280</v>
      </c>
    </row>
    <row r="8" spans="1:7" ht="15.95" customHeight="1">
      <c r="A8" s="8" t="s">
        <v>35</v>
      </c>
      <c r="B8" s="8" t="s">
        <v>29</v>
      </c>
      <c r="C8" s="8" t="s">
        <v>36</v>
      </c>
      <c r="D8" s="19">
        <v>110000</v>
      </c>
      <c r="E8" s="19">
        <v>1230</v>
      </c>
      <c r="F8" s="19">
        <v>1380</v>
      </c>
      <c r="G8" s="19">
        <v>1460</v>
      </c>
    </row>
    <row r="9" spans="1:7" ht="15.95" customHeight="1">
      <c r="A9" s="8" t="s">
        <v>37</v>
      </c>
      <c r="B9" s="8" t="s">
        <v>26</v>
      </c>
      <c r="C9" s="8" t="s">
        <v>27</v>
      </c>
      <c r="D9" s="19">
        <v>36000</v>
      </c>
      <c r="E9" s="19">
        <v>1270</v>
      </c>
      <c r="F9" s="19">
        <v>1370</v>
      </c>
      <c r="G9" s="19">
        <v>1360</v>
      </c>
    </row>
    <row r="10" spans="1:7" ht="15.95" customHeight="1">
      <c r="A10" s="8" t="s">
        <v>38</v>
      </c>
      <c r="B10" s="8" t="s">
        <v>32</v>
      </c>
      <c r="C10" s="8" t="s">
        <v>30</v>
      </c>
      <c r="D10" s="19">
        <v>121000</v>
      </c>
      <c r="E10" s="19">
        <v>2380</v>
      </c>
      <c r="F10" s="19">
        <v>2160</v>
      </c>
      <c r="G10" s="19">
        <v>2010</v>
      </c>
    </row>
    <row r="11" spans="1:7" ht="15.95" customHeight="1">
      <c r="A11" s="8" t="s">
        <v>39</v>
      </c>
      <c r="B11" s="8" t="s">
        <v>29</v>
      </c>
      <c r="C11" s="8" t="s">
        <v>36</v>
      </c>
      <c r="D11" s="19">
        <v>120000</v>
      </c>
      <c r="E11" s="19">
        <v>1980</v>
      </c>
      <c r="F11" s="19">
        <v>2140</v>
      </c>
      <c r="G11" s="19">
        <v>2070</v>
      </c>
    </row>
    <row r="12" spans="1:7" ht="15.95" customHeight="1">
      <c r="A12" s="8" t="s">
        <v>40</v>
      </c>
      <c r="B12" s="8" t="s">
        <v>29</v>
      </c>
      <c r="C12" s="8" t="s">
        <v>27</v>
      </c>
      <c r="D12" s="19">
        <v>48000</v>
      </c>
      <c r="E12" s="19">
        <v>1560</v>
      </c>
      <c r="F12" s="19">
        <v>1450</v>
      </c>
      <c r="G12" s="19">
        <v>1530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3"/>
  <sheetViews>
    <sheetView workbookViewId="0">
      <selection activeCell="G19" sqref="G19"/>
    </sheetView>
  </sheetViews>
  <sheetFormatPr defaultRowHeight="16.5"/>
  <cols>
    <col min="1" max="1" width="22.25" customWidth="1"/>
    <col min="2" max="2" width="14.875" customWidth="1"/>
    <col min="3" max="5" width="13.625" customWidth="1"/>
    <col min="6" max="6" width="10.25" customWidth="1"/>
    <col min="7" max="7" width="10.25" bestFit="1" customWidth="1"/>
    <col min="8" max="8" width="15.25" customWidth="1"/>
    <col min="9" max="9" width="10.25" customWidth="1"/>
    <col min="10" max="10" width="10.25" bestFit="1" customWidth="1"/>
    <col min="11" max="11" width="20.125" bestFit="1" customWidth="1"/>
    <col min="12" max="13" width="15.125" bestFit="1" customWidth="1"/>
  </cols>
  <sheetData>
    <row r="3" spans="1:5">
      <c r="A3" s="21"/>
      <c r="B3" s="21"/>
      <c r="C3" s="22" t="s">
        <v>20</v>
      </c>
      <c r="D3" s="21"/>
      <c r="E3" s="21"/>
    </row>
    <row r="4" spans="1:5">
      <c r="A4" s="22" t="s">
        <v>19</v>
      </c>
      <c r="B4" s="22" t="s">
        <v>68</v>
      </c>
      <c r="C4" s="23" t="s">
        <v>30</v>
      </c>
      <c r="D4" s="23" t="s">
        <v>27</v>
      </c>
      <c r="E4" s="23" t="s">
        <v>36</v>
      </c>
    </row>
    <row r="5" spans="1:5">
      <c r="A5" s="29" t="s">
        <v>29</v>
      </c>
      <c r="B5" s="23" t="s">
        <v>62</v>
      </c>
      <c r="C5" s="24">
        <v>275000</v>
      </c>
      <c r="D5" s="24">
        <v>73000</v>
      </c>
      <c r="E5" s="24">
        <v>115000</v>
      </c>
    </row>
    <row r="6" spans="1:5">
      <c r="A6" s="30"/>
      <c r="B6" s="23" t="s">
        <v>64</v>
      </c>
      <c r="C6" s="24">
        <v>1350</v>
      </c>
      <c r="D6" s="24">
        <v>2045</v>
      </c>
      <c r="E6" s="24">
        <v>1760</v>
      </c>
    </row>
    <row r="7" spans="1:5">
      <c r="A7" s="30"/>
      <c r="B7" s="23" t="s">
        <v>66</v>
      </c>
      <c r="C7" s="24">
        <v>1310</v>
      </c>
      <c r="D7" s="24">
        <v>2130</v>
      </c>
      <c r="E7" s="24">
        <v>1765</v>
      </c>
    </row>
    <row r="8" spans="1:5">
      <c r="A8" s="29" t="s">
        <v>32</v>
      </c>
      <c r="B8" s="23" t="s">
        <v>62</v>
      </c>
      <c r="C8" s="24">
        <v>170500</v>
      </c>
      <c r="D8" s="24" t="s">
        <v>67</v>
      </c>
      <c r="E8" s="24" t="s">
        <v>67</v>
      </c>
    </row>
    <row r="9" spans="1:5">
      <c r="A9" s="30"/>
      <c r="B9" s="23" t="s">
        <v>64</v>
      </c>
      <c r="C9" s="24">
        <v>1700</v>
      </c>
      <c r="D9" s="24" t="s">
        <v>67</v>
      </c>
      <c r="E9" s="24" t="s">
        <v>67</v>
      </c>
    </row>
    <row r="10" spans="1:5">
      <c r="A10" s="30"/>
      <c r="B10" s="23" t="s">
        <v>66</v>
      </c>
      <c r="C10" s="24">
        <v>1650</v>
      </c>
      <c r="D10" s="24" t="s">
        <v>67</v>
      </c>
      <c r="E10" s="24" t="s">
        <v>67</v>
      </c>
    </row>
    <row r="11" spans="1:5">
      <c r="A11" s="29" t="s">
        <v>61</v>
      </c>
      <c r="B11" s="30"/>
      <c r="C11" s="24">
        <v>222750</v>
      </c>
      <c r="D11" s="24">
        <v>73000</v>
      </c>
      <c r="E11" s="24">
        <v>115000</v>
      </c>
    </row>
    <row r="12" spans="1:5">
      <c r="A12" s="29" t="s">
        <v>63</v>
      </c>
      <c r="B12" s="30"/>
      <c r="C12" s="24">
        <v>1525</v>
      </c>
      <c r="D12" s="24">
        <v>2045</v>
      </c>
      <c r="E12" s="24">
        <v>1760</v>
      </c>
    </row>
    <row r="13" spans="1:5">
      <c r="A13" s="29" t="s">
        <v>65</v>
      </c>
      <c r="B13" s="30"/>
      <c r="C13" s="24">
        <v>1480</v>
      </c>
      <c r="D13" s="24">
        <v>2130</v>
      </c>
      <c r="E13" s="24">
        <v>1765</v>
      </c>
    </row>
  </sheetData>
  <mergeCells count="5">
    <mergeCell ref="A13:B13"/>
    <mergeCell ref="A5:A7"/>
    <mergeCell ref="A8:A10"/>
    <mergeCell ref="A11:B11"/>
    <mergeCell ref="A12:B1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D29" sqref="D29"/>
    </sheetView>
  </sheetViews>
  <sheetFormatPr defaultRowHeight="15.95" customHeight="1"/>
  <cols>
    <col min="1" max="1" width="19.125" style="1" customWidth="1"/>
    <col min="2" max="2" width="11.625" style="1" customWidth="1"/>
    <col min="3" max="3" width="10.125" style="1" customWidth="1"/>
    <col min="4" max="4" width="14.25" style="1" customWidth="1"/>
    <col min="5" max="7" width="10.625" style="1" customWidth="1"/>
    <col min="8" max="16384" width="9" style="1"/>
  </cols>
  <sheetData>
    <row r="2" spans="1:7" ht="15.95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</row>
    <row r="3" spans="1:7" ht="15.95" customHeight="1">
      <c r="A3" s="3" t="s">
        <v>25</v>
      </c>
      <c r="B3" s="3" t="s">
        <v>26</v>
      </c>
      <c r="C3" s="3" t="s">
        <v>27</v>
      </c>
      <c r="D3" s="16">
        <v>32000</v>
      </c>
      <c r="E3" s="4">
        <v>1570</v>
      </c>
      <c r="F3" s="4">
        <v>1480</v>
      </c>
      <c r="G3" s="4">
        <v>1520</v>
      </c>
    </row>
    <row r="4" spans="1:7" ht="15.95" customHeight="1">
      <c r="A4" s="3" t="s">
        <v>28</v>
      </c>
      <c r="B4" s="3" t="s">
        <v>29</v>
      </c>
      <c r="C4" s="3" t="s">
        <v>30</v>
      </c>
      <c r="D4" s="16">
        <v>290000</v>
      </c>
      <c r="E4" s="4">
        <v>1250</v>
      </c>
      <c r="F4" s="4">
        <v>1350</v>
      </c>
      <c r="G4" s="4">
        <v>1340</v>
      </c>
    </row>
    <row r="5" spans="1:7" ht="15.95" customHeight="1">
      <c r="A5" s="3" t="s">
        <v>31</v>
      </c>
      <c r="B5" s="3" t="s">
        <v>32</v>
      </c>
      <c r="C5" s="3" t="s">
        <v>30</v>
      </c>
      <c r="D5" s="16">
        <v>220000</v>
      </c>
      <c r="E5" s="4">
        <v>1130</v>
      </c>
      <c r="F5" s="4">
        <v>1240</v>
      </c>
      <c r="G5" s="4">
        <v>1290</v>
      </c>
    </row>
    <row r="6" spans="1:7" ht="15.95" customHeight="1">
      <c r="A6" s="3" t="s">
        <v>33</v>
      </c>
      <c r="B6" s="3" t="s">
        <v>29</v>
      </c>
      <c r="C6" s="3" t="s">
        <v>27</v>
      </c>
      <c r="D6" s="16">
        <v>98000</v>
      </c>
      <c r="E6" s="4">
        <v>2540</v>
      </c>
      <c r="F6" s="4">
        <v>2640</v>
      </c>
      <c r="G6" s="4">
        <v>2730</v>
      </c>
    </row>
    <row r="7" spans="1:7" ht="15.95" customHeight="1">
      <c r="A7" s="3" t="s">
        <v>34</v>
      </c>
      <c r="B7" s="3" t="s">
        <v>29</v>
      </c>
      <c r="C7" s="3" t="s">
        <v>30</v>
      </c>
      <c r="D7" s="16">
        <v>260000</v>
      </c>
      <c r="E7" s="4">
        <v>1180</v>
      </c>
      <c r="F7" s="4">
        <v>1350</v>
      </c>
      <c r="G7" s="4">
        <v>1280</v>
      </c>
    </row>
    <row r="8" spans="1:7" ht="15.95" customHeight="1">
      <c r="A8" s="3" t="s">
        <v>35</v>
      </c>
      <c r="B8" s="3" t="s">
        <v>29</v>
      </c>
      <c r="C8" s="3" t="s">
        <v>36</v>
      </c>
      <c r="D8" s="16">
        <v>110000</v>
      </c>
      <c r="E8" s="4">
        <v>1230</v>
      </c>
      <c r="F8" s="4">
        <v>1380</v>
      </c>
      <c r="G8" s="4">
        <v>1460</v>
      </c>
    </row>
    <row r="9" spans="1:7" ht="15.95" customHeight="1">
      <c r="A9" s="3" t="s">
        <v>37</v>
      </c>
      <c r="B9" s="3" t="s">
        <v>26</v>
      </c>
      <c r="C9" s="3" t="s">
        <v>27</v>
      </c>
      <c r="D9" s="16">
        <v>36000</v>
      </c>
      <c r="E9" s="4">
        <v>1270</v>
      </c>
      <c r="F9" s="4">
        <v>1370</v>
      </c>
      <c r="G9" s="4">
        <v>1360</v>
      </c>
    </row>
    <row r="10" spans="1:7" ht="15.95" customHeight="1">
      <c r="A10" s="3" t="s">
        <v>38</v>
      </c>
      <c r="B10" s="3" t="s">
        <v>32</v>
      </c>
      <c r="C10" s="3" t="s">
        <v>30</v>
      </c>
      <c r="D10" s="16">
        <v>121000</v>
      </c>
      <c r="E10" s="4">
        <v>2380</v>
      </c>
      <c r="F10" s="4">
        <v>2160</v>
      </c>
      <c r="G10" s="4">
        <v>2010</v>
      </c>
    </row>
    <row r="11" spans="1:7" ht="15.95" customHeight="1">
      <c r="A11" s="3" t="s">
        <v>39</v>
      </c>
      <c r="B11" s="3" t="s">
        <v>29</v>
      </c>
      <c r="C11" s="3" t="s">
        <v>36</v>
      </c>
      <c r="D11" s="16">
        <v>120000</v>
      </c>
      <c r="E11" s="4">
        <v>1980</v>
      </c>
      <c r="F11" s="4">
        <v>2140</v>
      </c>
      <c r="G11" s="4">
        <v>2070</v>
      </c>
    </row>
    <row r="12" spans="1:7" ht="15.95" customHeight="1">
      <c r="A12" s="3" t="s">
        <v>40</v>
      </c>
      <c r="B12" s="3" t="s">
        <v>29</v>
      </c>
      <c r="C12" s="3" t="s">
        <v>27</v>
      </c>
      <c r="D12" s="16">
        <v>48000</v>
      </c>
      <c r="E12" s="4">
        <v>1560</v>
      </c>
      <c r="F12" s="4">
        <v>1450</v>
      </c>
      <c r="G12" s="4">
        <v>1530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7"/>
  <sheetViews>
    <sheetView tabSelected="1" workbookViewId="0">
      <selection activeCell="H22" sqref="H22"/>
    </sheetView>
  </sheetViews>
  <sheetFormatPr defaultRowHeight="15.95" customHeight="1"/>
  <cols>
    <col min="1" max="1" width="18.875" style="1" customWidth="1"/>
    <col min="2" max="34" width="12.625" style="1" customWidth="1"/>
    <col min="35" max="16384" width="9" style="1"/>
  </cols>
  <sheetData>
    <row r="2" spans="1:4" ht="15.95" customHeight="1">
      <c r="A2" s="2" t="s">
        <v>18</v>
      </c>
      <c r="B2" s="2" t="s">
        <v>22</v>
      </c>
      <c r="C2" s="2" t="s">
        <v>23</v>
      </c>
      <c r="D2" s="2" t="s">
        <v>24</v>
      </c>
    </row>
    <row r="3" spans="1:4" ht="15.95" customHeight="1">
      <c r="A3" s="3" t="s">
        <v>28</v>
      </c>
      <c r="B3" s="5">
        <v>1250</v>
      </c>
      <c r="C3" s="5">
        <v>1350</v>
      </c>
      <c r="D3" s="5">
        <v>1340</v>
      </c>
    </row>
    <row r="4" spans="1:4" ht="15.95" customHeight="1">
      <c r="A4" s="3" t="s">
        <v>31</v>
      </c>
      <c r="B4" s="5">
        <v>1130</v>
      </c>
      <c r="C4" s="5">
        <v>1240</v>
      </c>
      <c r="D4" s="5">
        <v>1290</v>
      </c>
    </row>
    <row r="5" spans="1:4" ht="15.95" customHeight="1">
      <c r="A5" s="3" t="s">
        <v>33</v>
      </c>
      <c r="B5" s="5">
        <v>2540</v>
      </c>
      <c r="C5" s="5">
        <v>2640</v>
      </c>
      <c r="D5" s="5">
        <v>2730</v>
      </c>
    </row>
    <row r="6" spans="1:4" ht="15.95" customHeight="1">
      <c r="A6" s="3" t="s">
        <v>34</v>
      </c>
      <c r="B6" s="5">
        <v>1180</v>
      </c>
      <c r="C6" s="5">
        <v>1350</v>
      </c>
      <c r="D6" s="5">
        <v>1280</v>
      </c>
    </row>
    <row r="7" spans="1:4" ht="15.95" customHeight="1">
      <c r="A7" s="3" t="s">
        <v>35</v>
      </c>
      <c r="B7" s="5">
        <v>1230</v>
      </c>
      <c r="C7" s="5">
        <v>1380</v>
      </c>
      <c r="D7" s="5">
        <v>1460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2</vt:i4>
      </vt:variant>
    </vt:vector>
  </HeadingPairs>
  <TitlesOfParts>
    <vt:vector size="9" baseType="lpstr">
      <vt:lpstr>판매현황</vt:lpstr>
      <vt:lpstr>부분합</vt:lpstr>
      <vt:lpstr>필터</vt:lpstr>
      <vt:lpstr>매크로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2-10</cp:lastModifiedBy>
  <dcterms:created xsi:type="dcterms:W3CDTF">2013-12-13T06:27:08Z</dcterms:created>
  <dcterms:modified xsi:type="dcterms:W3CDTF">2015-04-28T01:53:25Z</dcterms:modified>
</cp:coreProperties>
</file>