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-15" windowWidth="23190" windowHeight="12015"/>
  </bookViews>
  <sheets>
    <sheet name="급여명세서" sheetId="1" r:id="rId1"/>
    <sheet name="부분합" sheetId="12" r:id="rId2"/>
    <sheet name="필터" sheetId="3" r:id="rId3"/>
    <sheet name="시나리오 요약" sheetId="13" r:id="rId4"/>
    <sheet name="시나리오" sheetId="8" r:id="rId5"/>
    <sheet name="피벗테이블 정답" sheetId="11" r:id="rId6"/>
    <sheet name="피벗테이블" sheetId="5" r:id="rId7"/>
    <sheet name="차트" sheetId="6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필터!$A$18:$D$18</definedName>
  </definedNames>
  <calcPr calcId="145621"/>
  <pivotCaches>
    <pivotCache cacheId="2" r:id="rId9"/>
  </pivotCaches>
</workbook>
</file>

<file path=xl/calcChain.xml><?xml version="1.0" encoding="utf-8"?>
<calcChain xmlns="http://schemas.openxmlformats.org/spreadsheetml/2006/main">
  <c r="G21" i="12" l="1"/>
  <c r="F21" i="12"/>
  <c r="E21" i="12"/>
  <c r="G19" i="12"/>
  <c r="F19" i="12"/>
  <c r="E19" i="12"/>
  <c r="G15" i="12"/>
  <c r="F15" i="12"/>
  <c r="E15" i="12"/>
  <c r="G10" i="12"/>
  <c r="F10" i="12"/>
  <c r="E10" i="12"/>
  <c r="G5" i="12"/>
  <c r="F5" i="12"/>
  <c r="E5" i="12"/>
  <c r="B22" i="12"/>
  <c r="B20" i="12"/>
  <c r="B16" i="12"/>
  <c r="B11" i="12"/>
  <c r="B6" i="12"/>
  <c r="A15" i="3" l="1"/>
  <c r="E13" i="1"/>
  <c r="E15" i="1"/>
  <c r="E14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I3" i="1"/>
  <c r="H3" i="1"/>
  <c r="G12" i="8" l="1"/>
  <c r="G11" i="8"/>
  <c r="G10" i="8"/>
  <c r="G9" i="8"/>
  <c r="G8" i="8"/>
  <c r="G7" i="8"/>
  <c r="G6" i="8"/>
  <c r="G5" i="8"/>
  <c r="G4" i="8"/>
  <c r="G3" i="8"/>
</calcChain>
</file>

<file path=xl/sharedStrings.xml><?xml version="1.0" encoding="utf-8"?>
<sst xmlns="http://schemas.openxmlformats.org/spreadsheetml/2006/main" count="320" uniqueCount="97">
  <si>
    <t>순위</t>
    <phoneticPr fontId="4" type="noConversion"/>
  </si>
  <si>
    <t>비고</t>
    <phoneticPr fontId="4" type="noConversion"/>
  </si>
  <si>
    <t>조건</t>
    <phoneticPr fontId="2" type="noConversion"/>
  </si>
  <si>
    <t>부서</t>
    <phoneticPr fontId="2" type="noConversion"/>
  </si>
  <si>
    <t>성별</t>
    <phoneticPr fontId="2" type="noConversion"/>
  </si>
  <si>
    <t>이름</t>
    <phoneticPr fontId="2" type="noConversion"/>
  </si>
  <si>
    <t>직위</t>
    <phoneticPr fontId="2" type="noConversion"/>
  </si>
  <si>
    <t>기본급</t>
    <phoneticPr fontId="2" type="noConversion"/>
  </si>
  <si>
    <t>직위수당</t>
    <phoneticPr fontId="2" type="noConversion"/>
  </si>
  <si>
    <t>가족수당</t>
    <phoneticPr fontId="2" type="noConversion"/>
  </si>
  <si>
    <t>영업부</t>
    <phoneticPr fontId="2" type="noConversion"/>
  </si>
  <si>
    <t>개발부</t>
    <phoneticPr fontId="2" type="noConversion"/>
  </si>
  <si>
    <t>기획부</t>
    <phoneticPr fontId="2" type="noConversion"/>
  </si>
  <si>
    <t>총무부</t>
    <phoneticPr fontId="2" type="noConversion"/>
  </si>
  <si>
    <t>마케팅부</t>
    <phoneticPr fontId="2" type="noConversion"/>
  </si>
  <si>
    <t>김정준</t>
    <phoneticPr fontId="2" type="noConversion"/>
  </si>
  <si>
    <t>고영희</t>
    <phoneticPr fontId="2" type="noConversion"/>
  </si>
  <si>
    <t>서애란</t>
    <phoneticPr fontId="2" type="noConversion"/>
  </si>
  <si>
    <t>박재영</t>
    <phoneticPr fontId="2" type="noConversion"/>
  </si>
  <si>
    <t>한재석</t>
    <phoneticPr fontId="2" type="noConversion"/>
  </si>
  <si>
    <t>이민경</t>
    <phoneticPr fontId="2" type="noConversion"/>
  </si>
  <si>
    <t>김애향</t>
    <phoneticPr fontId="2" type="noConversion"/>
  </si>
  <si>
    <t>남자</t>
    <phoneticPr fontId="2" type="noConversion"/>
  </si>
  <si>
    <t>여자</t>
    <phoneticPr fontId="2" type="noConversion"/>
  </si>
  <si>
    <t>박진수</t>
    <phoneticPr fontId="2" type="noConversion"/>
  </si>
  <si>
    <t>김민철</t>
    <phoneticPr fontId="2" type="noConversion"/>
  </si>
  <si>
    <t>김명희</t>
    <phoneticPr fontId="2" type="noConversion"/>
  </si>
  <si>
    <t>과장</t>
    <phoneticPr fontId="2" type="noConversion"/>
  </si>
  <si>
    <t>차장</t>
    <phoneticPr fontId="2" type="noConversion"/>
  </si>
  <si>
    <t>사원</t>
    <phoneticPr fontId="2" type="noConversion"/>
  </si>
  <si>
    <t>대리</t>
    <phoneticPr fontId="2" type="noConversion"/>
  </si>
  <si>
    <t>부서</t>
  </si>
  <si>
    <t>이름</t>
  </si>
  <si>
    <t>성별</t>
  </si>
  <si>
    <t>직위</t>
  </si>
  <si>
    <t>기본급</t>
  </si>
  <si>
    <t>직위수당</t>
  </si>
  <si>
    <t>가족수당</t>
  </si>
  <si>
    <t>영업부</t>
  </si>
  <si>
    <t>김정준</t>
  </si>
  <si>
    <t>남자</t>
  </si>
  <si>
    <t>과장</t>
  </si>
  <si>
    <t>개발부</t>
  </si>
  <si>
    <t>고영희</t>
  </si>
  <si>
    <t>여자</t>
  </si>
  <si>
    <t>차장</t>
  </si>
  <si>
    <t>김민철</t>
  </si>
  <si>
    <t>기획부</t>
  </si>
  <si>
    <t>서애란</t>
  </si>
  <si>
    <t>사원</t>
  </si>
  <si>
    <t>총무부</t>
  </si>
  <si>
    <t>박재영</t>
  </si>
  <si>
    <t>대리</t>
  </si>
  <si>
    <t>마케팅부</t>
  </si>
  <si>
    <t>김명희</t>
  </si>
  <si>
    <t>한재석</t>
  </si>
  <si>
    <t>이민경</t>
  </si>
  <si>
    <t>김애향</t>
  </si>
  <si>
    <t>박진수</t>
  </si>
  <si>
    <t>세후예상소득</t>
    <phoneticPr fontId="2" type="noConversion"/>
  </si>
  <si>
    <t>'성별'이 "남자"인 '가족수당'의 평균</t>
    <phoneticPr fontId="2" type="noConversion"/>
  </si>
  <si>
    <t>'기본급'의 최대값-최소값 차이</t>
    <phoneticPr fontId="2" type="noConversion"/>
  </si>
  <si>
    <t>'가족수당' 중 세 번째로 작은 값</t>
    <phoneticPr fontId="2" type="noConversion"/>
  </si>
  <si>
    <t>과장 최대값</t>
  </si>
  <si>
    <t>대리 최대값</t>
  </si>
  <si>
    <t>사원 최대값</t>
  </si>
  <si>
    <t>차장 최대값</t>
  </si>
  <si>
    <t>전체 최대값</t>
  </si>
  <si>
    <t>$D$3</t>
  </si>
  <si>
    <t>$D$4</t>
  </si>
  <si>
    <t>$D$5</t>
  </si>
  <si>
    <t>$D$6</t>
  </si>
  <si>
    <t>$G$3</t>
  </si>
  <si>
    <t>$G$4</t>
  </si>
  <si>
    <t>$G$5</t>
  </si>
  <si>
    <t>$G$6</t>
  </si>
  <si>
    <t>기본급 98750인하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</si>
  <si>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</si>
  <si>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</si>
  <si>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</si>
  <si>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</si>
  <si>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</si>
  <si>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</si>
  <si>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</si>
  <si>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전체 평균 : 기본급</t>
  </si>
  <si>
    <t>평균 : 기본급</t>
  </si>
  <si>
    <t>전체 평균 : 가족수당</t>
  </si>
  <si>
    <t>평균 : 가족수당</t>
  </si>
  <si>
    <t>***</t>
  </si>
  <si>
    <t>값</t>
  </si>
  <si>
    <t>과장 개수</t>
  </si>
  <si>
    <t>대리 개수</t>
  </si>
  <si>
    <t>사원 개수</t>
  </si>
  <si>
    <t>차장 개수</t>
  </si>
  <si>
    <t>전체 개수</t>
  </si>
  <si>
    <t>기본급 94500인상</t>
  </si>
  <si>
    <t>만든 사람 2-20 날짜 2017-07-22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</si>
</sst>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위&quot;"/>
    <numFmt numFmtId="177" formatCode="#,##0_ "/>
    <numFmt numFmtId="178" formatCode="#,##0&quot;원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1" applyNumberFormat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177" fontId="3" fillId="0" borderId="0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7" xfId="0" applyNumberFormat="1" applyFill="1" applyBorder="1" applyAlignment="1">
      <alignment vertical="center"/>
    </xf>
    <xf numFmtId="0" fontId="7" fillId="3" borderId="8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41" fontId="0" fillId="5" borderId="0" xfId="0" applyNumberForma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right" vertical="center"/>
    </xf>
    <xf numFmtId="177" fontId="5" fillId="0" borderId="1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3">
    <dxf>
      <alignment horizontal="right" readingOrder="0"/>
    </dxf>
    <dxf>
      <numFmt numFmtId="177" formatCode="#,##0_ "/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 b="0" i="1">
                <a:latin typeface="궁서" panose="02030600000101010101" pitchFamily="18" charset="-127"/>
                <a:ea typeface="궁서" panose="02030600000101010101" pitchFamily="18" charset="-127"/>
              </a:defRPr>
            </a:pPr>
            <a:r>
              <a:rPr lang="ko-KR" sz="1800" b="0" i="1">
                <a:latin typeface="궁서" panose="02030600000101010101" pitchFamily="18" charset="-127"/>
                <a:ea typeface="궁서" panose="02030600000101010101" pitchFamily="18" charset="-127"/>
              </a:rPr>
              <a:t>차장 및 과장 수당 내역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차트!$D$2</c:f>
              <c:strCache>
                <c:ptCount val="1"/>
                <c:pt idx="0">
                  <c:v>직위수당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차트!$B$3:$B$6</c:f>
              <c:strCache>
                <c:ptCount val="4"/>
                <c:pt idx="0">
                  <c:v>고영희</c:v>
                </c:pt>
                <c:pt idx="1">
                  <c:v>박진수</c:v>
                </c:pt>
                <c:pt idx="2">
                  <c:v>김정준</c:v>
                </c:pt>
                <c:pt idx="3">
                  <c:v>김민철</c:v>
                </c:pt>
              </c:strCache>
            </c:strRef>
          </c:cat>
          <c:val>
            <c:numRef>
              <c:f>차트!$D$3:$D$6</c:f>
              <c:numCache>
                <c:formatCode>_(* #,##0_);_(* \(#,##0\);_(* "-"_);_(@_)</c:formatCode>
                <c:ptCount val="4"/>
                <c:pt idx="0">
                  <c:v>200000</c:v>
                </c:pt>
                <c:pt idx="1">
                  <c:v>200000</c:v>
                </c:pt>
                <c:pt idx="2">
                  <c:v>150000</c:v>
                </c:pt>
                <c:pt idx="3">
                  <c:v>150000</c:v>
                </c:pt>
              </c:numCache>
            </c:numRef>
          </c:val>
        </c:ser>
        <c:ser>
          <c:idx val="1"/>
          <c:order val="1"/>
          <c:tx>
            <c:strRef>
              <c:f>차트!$E$2</c:f>
              <c:strCache>
                <c:ptCount val="1"/>
                <c:pt idx="0">
                  <c:v>가족수당</c:v>
                </c:pt>
              </c:strCache>
            </c:strRef>
          </c:tx>
          <c:invertIfNegative val="0"/>
          <c:cat>
            <c:strRef>
              <c:f>차트!$B$3:$B$6</c:f>
              <c:strCache>
                <c:ptCount val="4"/>
                <c:pt idx="0">
                  <c:v>고영희</c:v>
                </c:pt>
                <c:pt idx="1">
                  <c:v>박진수</c:v>
                </c:pt>
                <c:pt idx="2">
                  <c:v>김정준</c:v>
                </c:pt>
                <c:pt idx="3">
                  <c:v>김민철</c:v>
                </c:pt>
              </c:strCache>
            </c:strRef>
          </c:cat>
          <c:val>
            <c:numRef>
              <c:f>차트!$E$3:$E$6</c:f>
              <c:numCache>
                <c:formatCode>_(* #,##0_);_(* \(#,##0\);_(* "-"_);_(@_)</c:formatCode>
                <c:ptCount val="4"/>
                <c:pt idx="0">
                  <c:v>90000</c:v>
                </c:pt>
                <c:pt idx="1">
                  <c:v>180000</c:v>
                </c:pt>
                <c:pt idx="2">
                  <c:v>90000</c:v>
                </c:pt>
                <c:pt idx="3">
                  <c:v>120000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39296"/>
        <c:axId val="208053760"/>
      </c:barChart>
      <c:catAx>
        <c:axId val="208039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053760"/>
        <c:crosses val="autoZero"/>
        <c:auto val="1"/>
        <c:lblAlgn val="ctr"/>
        <c:lblOffset val="100"/>
        <c:noMultiLvlLbl val="0"/>
      </c:catAx>
      <c:valAx>
        <c:axId val="20805376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208039296"/>
        <c:crosses val="autoZero"/>
        <c:crossBetween val="between"/>
      </c:valAx>
      <c:spPr>
        <a:gradFill flip="none"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0" scaled="1"/>
          <a:tileRect/>
        </a:gradFill>
      </c:spPr>
    </c:plotArea>
    <c:legend>
      <c:legendPos val="t"/>
      <c:layout/>
      <c:overlay val="0"/>
    </c:legend>
    <c:plotVisOnly val="1"/>
    <c:dispBlanksAs val="gap"/>
    <c:showDLblsOverMax val="0"/>
  </c:chart>
  <c:spPr>
    <a:ln w="31750" cmpd="sng">
      <a:solidFill>
        <a:srgbClr val="7030A0"/>
      </a:solidFill>
      <a:prstDash val="sysDash"/>
    </a:ln>
  </c:spPr>
  <c:txPr>
    <a:bodyPr/>
    <a:lstStyle/>
    <a:p>
      <a:pPr>
        <a:defRPr sz="1100">
          <a:latin typeface="돋움" panose="020B0600000101010101" pitchFamily="50" charset="-127"/>
          <a:ea typeface="돋움" panose="020B0600000101010101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57150</xdr:rowOff>
    </xdr:from>
    <xdr:to>
      <xdr:col>7</xdr:col>
      <xdr:colOff>666750</xdr:colOff>
      <xdr:row>0</xdr:row>
      <xdr:rowOff>942975</xdr:rowOff>
    </xdr:to>
    <xdr:sp macro="" textlink="">
      <xdr:nvSpPr>
        <xdr:cNvPr id="2" name="오각형 1"/>
        <xdr:cNvSpPr/>
      </xdr:nvSpPr>
      <xdr:spPr>
        <a:xfrm>
          <a:off x="866775" y="57150"/>
          <a:ext cx="6153150" cy="885825"/>
        </a:xfrm>
        <a:prstGeom prst="homePlat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800" i="1">
              <a:latin typeface="돋움" panose="020B0600000101010101" pitchFamily="50" charset="-127"/>
              <a:ea typeface="돋움" panose="020B0600000101010101" pitchFamily="50" charset="-127"/>
            </a:rPr>
            <a:t>당월 급여 명세서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8</xdr:row>
      <xdr:rowOff>42861</xdr:rowOff>
    </xdr:from>
    <xdr:to>
      <xdr:col>6</xdr:col>
      <xdr:colOff>647699</xdr:colOff>
      <xdr:row>23</xdr:row>
      <xdr:rowOff>161924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2-20" refreshedDate="42924.47385613426" createdVersion="4" refreshedVersion="4" minRefreshableVersion="3" recordCount="10">
  <cacheSource type="worksheet">
    <worksheetSource ref="A2:G12" sheet="피벗테이블"/>
  </cacheSource>
  <cacheFields count="7">
    <cacheField name="부서" numFmtId="0">
      <sharedItems count="5">
        <s v="영업부"/>
        <s v="개발부"/>
        <s v="기획부"/>
        <s v="총무부"/>
        <s v="마케팅부"/>
      </sharedItems>
    </cacheField>
    <cacheField name="이름" numFmtId="0">
      <sharedItems/>
    </cacheField>
    <cacheField name="성별" numFmtId="0">
      <sharedItems/>
    </cacheField>
    <cacheField name="직위" numFmtId="0">
      <sharedItems count="4">
        <s v="과장"/>
        <s v="차장"/>
        <s v="사원"/>
        <s v="대리"/>
      </sharedItems>
    </cacheField>
    <cacheField name="기본급" numFmtId="41">
      <sharedItems containsSemiMixedTypes="0" containsString="0" containsNumber="1" containsInteger="1" minValue="1400000" maxValue="2200000"/>
    </cacheField>
    <cacheField name="직위수당" numFmtId="41">
      <sharedItems containsSemiMixedTypes="0" containsString="0" containsNumber="1" containsInteger="1" minValue="100000" maxValue="200000"/>
    </cacheField>
    <cacheField name="가족수당" numFmtId="41">
      <sharedItems containsSemiMixedTypes="0" containsString="0" containsNumber="1" containsInteger="1" minValue="60000" maxValue="18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s v="김정준"/>
    <s v="남자"/>
    <x v="0"/>
    <n v="1800000"/>
    <n v="150000"/>
    <n v="90000"/>
  </r>
  <r>
    <x v="1"/>
    <s v="고영희"/>
    <s v="여자"/>
    <x v="1"/>
    <n v="2000000"/>
    <n v="200000"/>
    <n v="90000"/>
  </r>
  <r>
    <x v="1"/>
    <s v="김민철"/>
    <s v="남자"/>
    <x v="0"/>
    <n v="2100000"/>
    <n v="150000"/>
    <n v="120000"/>
  </r>
  <r>
    <x v="2"/>
    <s v="서애란"/>
    <s v="여자"/>
    <x v="2"/>
    <n v="1500000"/>
    <n v="100000"/>
    <n v="150000"/>
  </r>
  <r>
    <x v="3"/>
    <s v="박재영"/>
    <s v="남자"/>
    <x v="3"/>
    <n v="1600000"/>
    <n v="150000"/>
    <n v="90000"/>
  </r>
  <r>
    <x v="4"/>
    <s v="김명희"/>
    <s v="여자"/>
    <x v="2"/>
    <n v="1400000"/>
    <n v="100000"/>
    <n v="60000"/>
  </r>
  <r>
    <x v="1"/>
    <s v="한재석"/>
    <s v="남자"/>
    <x v="3"/>
    <n v="1700000"/>
    <n v="150000"/>
    <n v="180000"/>
  </r>
  <r>
    <x v="0"/>
    <s v="이민경"/>
    <s v="여자"/>
    <x v="3"/>
    <n v="1650000"/>
    <n v="150000"/>
    <n v="120000"/>
  </r>
  <r>
    <x v="2"/>
    <s v="김애향"/>
    <s v="여자"/>
    <x v="2"/>
    <n v="1450000"/>
    <n v="100000"/>
    <n v="150000"/>
  </r>
  <r>
    <x v="4"/>
    <s v="박진수"/>
    <s v="남자"/>
    <x v="1"/>
    <n v="2200000"/>
    <n v="200000"/>
    <n v="18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2" cacheId="2" dataOnRows="1" applyNumberFormats="0" applyBorderFormats="0" applyFontFormats="0" applyPatternFormats="0" applyAlignmentFormats="0" applyWidthHeightFormats="1" dataCaption="값" missingCaption="***" updatedVersion="4" minRefreshableVersion="3" useAutoFormatting="1" colGrandTotals="0" itemPrintTitles="1" mergeItem="1" createdVersion="4" indent="0" compact="0" compactData="0" multipleFieldFilters="0">
  <location ref="A3:F12" firstHeaderRow="1" firstDataRow="2" firstDataCol="2"/>
  <pivotFields count="7">
    <pivotField axis="axisRow" compact="0" outline="0" showAll="0">
      <items count="6">
        <item x="1"/>
        <item h="1" x="2"/>
        <item x="4"/>
        <item h="1" x="0"/>
        <item x="3"/>
        <item t="default"/>
      </items>
    </pivotField>
    <pivotField compact="0" outline="0" showAll="0"/>
    <pivotField compact="0" outline="0" showAll="0"/>
    <pivotField axis="axisCol" compact="0" outline="0" showAll="0">
      <items count="5">
        <item x="0"/>
        <item x="3"/>
        <item x="2"/>
        <item x="1"/>
        <item t="default"/>
      </items>
    </pivotField>
    <pivotField dataField="1" compact="0" numFmtId="41" outline="0" showAll="0"/>
    <pivotField compact="0" numFmtId="41" outline="0" showAll="0"/>
    <pivotField dataField="1" compact="0" numFmtId="41" outline="0" showAll="0"/>
  </pivotFields>
  <rowFields count="2">
    <field x="0"/>
    <field x="-2"/>
  </rowFields>
  <rowItems count="8">
    <i>
      <x/>
      <x/>
    </i>
    <i r="1" i="1">
      <x v="1"/>
    </i>
    <i>
      <x v="2"/>
      <x/>
    </i>
    <i r="1" i="1">
      <x v="1"/>
    </i>
    <i>
      <x v="4"/>
      <x/>
    </i>
    <i r="1" i="1">
      <x v="1"/>
    </i>
    <i t="grand">
      <x/>
    </i>
    <i t="grand" i="1">
      <x/>
    </i>
  </rowItems>
  <colFields count="1">
    <field x="3"/>
  </colFields>
  <colItems count="4">
    <i>
      <x/>
    </i>
    <i>
      <x v="1"/>
    </i>
    <i>
      <x v="2"/>
    </i>
    <i>
      <x v="3"/>
    </i>
  </colItems>
  <dataFields count="2">
    <dataField name="평균 : 기본급" fld="4" subtotal="average" baseField="0" baseItem="0"/>
    <dataField name="평균 : 가족수당" fld="6" subtotal="average" baseField="0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J15" sqref="J15"/>
    </sheetView>
  </sheetViews>
  <sheetFormatPr defaultRowHeight="13.5" x14ac:dyDescent="0.3"/>
  <cols>
    <col min="1" max="4" width="10.625" style="1" customWidth="1"/>
    <col min="5" max="7" width="13.625" style="1" customWidth="1"/>
    <col min="8" max="8" width="9.625" style="1" customWidth="1"/>
    <col min="9" max="9" width="16.625" style="1" customWidth="1"/>
    <col min="10" max="16384" width="9" style="1"/>
  </cols>
  <sheetData>
    <row r="1" spans="1:9" ht="80.099999999999994" customHeight="1" x14ac:dyDescent="0.3">
      <c r="A1" s="3"/>
    </row>
    <row r="2" spans="1:9" ht="18" customHeight="1" x14ac:dyDescent="0.3">
      <c r="A2" s="7" t="s">
        <v>3</v>
      </c>
      <c r="B2" s="7" t="s">
        <v>5</v>
      </c>
      <c r="C2" s="7" t="s">
        <v>4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0</v>
      </c>
      <c r="I2" s="7" t="s">
        <v>1</v>
      </c>
    </row>
    <row r="3" spans="1:9" ht="18" customHeight="1" x14ac:dyDescent="0.3">
      <c r="A3" s="6" t="s">
        <v>10</v>
      </c>
      <c r="B3" s="4" t="s">
        <v>15</v>
      </c>
      <c r="C3" s="6" t="s">
        <v>22</v>
      </c>
      <c r="D3" s="8" t="s">
        <v>27</v>
      </c>
      <c r="E3" s="10">
        <v>1800000</v>
      </c>
      <c r="F3" s="10">
        <v>150000</v>
      </c>
      <c r="G3" s="11">
        <v>90000</v>
      </c>
      <c r="H3" s="9">
        <f>RANK(E3, $E$3:$E$12)</f>
        <v>4</v>
      </c>
      <c r="I3" s="6" t="str">
        <f>IF(E3&lt;=1500000,"보너스 지급", "")</f>
        <v/>
      </c>
    </row>
    <row r="4" spans="1:9" ht="18" customHeight="1" x14ac:dyDescent="0.3">
      <c r="A4" s="6" t="s">
        <v>11</v>
      </c>
      <c r="B4" s="4" t="s">
        <v>16</v>
      </c>
      <c r="C4" s="6" t="s">
        <v>23</v>
      </c>
      <c r="D4" s="8" t="s">
        <v>28</v>
      </c>
      <c r="E4" s="10">
        <v>2000000</v>
      </c>
      <c r="F4" s="10">
        <v>200000</v>
      </c>
      <c r="G4" s="11">
        <v>90000</v>
      </c>
      <c r="H4" s="9">
        <f t="shared" ref="H4:H12" si="0">RANK(E4, $E$3:$E$12)</f>
        <v>3</v>
      </c>
      <c r="I4" s="6" t="str">
        <f t="shared" ref="I4:I12" si="1">IF(E4&lt;=1500000,"보너스 지급", "")</f>
        <v/>
      </c>
    </row>
    <row r="5" spans="1:9" ht="18" customHeight="1" x14ac:dyDescent="0.3">
      <c r="A5" s="6" t="s">
        <v>11</v>
      </c>
      <c r="B5" s="4" t="s">
        <v>25</v>
      </c>
      <c r="C5" s="6" t="s">
        <v>22</v>
      </c>
      <c r="D5" s="8" t="s">
        <v>27</v>
      </c>
      <c r="E5" s="10">
        <v>2100000</v>
      </c>
      <c r="F5" s="10">
        <v>150000</v>
      </c>
      <c r="G5" s="11">
        <v>120000</v>
      </c>
      <c r="H5" s="9">
        <f t="shared" si="0"/>
        <v>2</v>
      </c>
      <c r="I5" s="6" t="str">
        <f t="shared" si="1"/>
        <v/>
      </c>
    </row>
    <row r="6" spans="1:9" ht="18" customHeight="1" x14ac:dyDescent="0.3">
      <c r="A6" s="6" t="s">
        <v>12</v>
      </c>
      <c r="B6" s="4" t="s">
        <v>17</v>
      </c>
      <c r="C6" s="6" t="s">
        <v>23</v>
      </c>
      <c r="D6" s="8" t="s">
        <v>29</v>
      </c>
      <c r="E6" s="10">
        <v>1500000</v>
      </c>
      <c r="F6" s="10">
        <v>100000</v>
      </c>
      <c r="G6" s="11">
        <v>150000</v>
      </c>
      <c r="H6" s="9">
        <f t="shared" si="0"/>
        <v>8</v>
      </c>
      <c r="I6" s="6" t="str">
        <f t="shared" si="1"/>
        <v>보너스 지급</v>
      </c>
    </row>
    <row r="7" spans="1:9" ht="18" customHeight="1" x14ac:dyDescent="0.3">
      <c r="A7" s="6" t="s">
        <v>13</v>
      </c>
      <c r="B7" s="4" t="s">
        <v>18</v>
      </c>
      <c r="C7" s="6" t="s">
        <v>22</v>
      </c>
      <c r="D7" s="8" t="s">
        <v>30</v>
      </c>
      <c r="E7" s="10">
        <v>1600000</v>
      </c>
      <c r="F7" s="10">
        <v>150000</v>
      </c>
      <c r="G7" s="11">
        <v>90000</v>
      </c>
      <c r="H7" s="9">
        <f t="shared" si="0"/>
        <v>7</v>
      </c>
      <c r="I7" s="6" t="str">
        <f t="shared" si="1"/>
        <v/>
      </c>
    </row>
    <row r="8" spans="1:9" ht="18" customHeight="1" x14ac:dyDescent="0.3">
      <c r="A8" s="6" t="s">
        <v>14</v>
      </c>
      <c r="B8" s="4" t="s">
        <v>26</v>
      </c>
      <c r="C8" s="6" t="s">
        <v>23</v>
      </c>
      <c r="D8" s="8" t="s">
        <v>29</v>
      </c>
      <c r="E8" s="10">
        <v>1400000</v>
      </c>
      <c r="F8" s="10">
        <v>100000</v>
      </c>
      <c r="G8" s="11">
        <v>60000</v>
      </c>
      <c r="H8" s="9">
        <f t="shared" si="0"/>
        <v>10</v>
      </c>
      <c r="I8" s="6" t="str">
        <f t="shared" si="1"/>
        <v>보너스 지급</v>
      </c>
    </row>
    <row r="9" spans="1:9" ht="18" customHeight="1" x14ac:dyDescent="0.3">
      <c r="A9" s="6" t="s">
        <v>11</v>
      </c>
      <c r="B9" s="4" t="s">
        <v>19</v>
      </c>
      <c r="C9" s="6" t="s">
        <v>22</v>
      </c>
      <c r="D9" s="8" t="s">
        <v>30</v>
      </c>
      <c r="E9" s="10">
        <v>1700000</v>
      </c>
      <c r="F9" s="10">
        <v>150000</v>
      </c>
      <c r="G9" s="11">
        <v>180000</v>
      </c>
      <c r="H9" s="9">
        <f t="shared" si="0"/>
        <v>5</v>
      </c>
      <c r="I9" s="6" t="str">
        <f t="shared" si="1"/>
        <v/>
      </c>
    </row>
    <row r="10" spans="1:9" ht="18" customHeight="1" x14ac:dyDescent="0.3">
      <c r="A10" s="6" t="s">
        <v>10</v>
      </c>
      <c r="B10" s="4" t="s">
        <v>20</v>
      </c>
      <c r="C10" s="6" t="s">
        <v>23</v>
      </c>
      <c r="D10" s="8" t="s">
        <v>30</v>
      </c>
      <c r="E10" s="10">
        <v>1650000</v>
      </c>
      <c r="F10" s="10">
        <v>150000</v>
      </c>
      <c r="G10" s="11">
        <v>120000</v>
      </c>
      <c r="H10" s="9">
        <f t="shared" si="0"/>
        <v>6</v>
      </c>
      <c r="I10" s="6" t="str">
        <f t="shared" si="1"/>
        <v/>
      </c>
    </row>
    <row r="11" spans="1:9" ht="18" customHeight="1" x14ac:dyDescent="0.3">
      <c r="A11" s="6" t="s">
        <v>12</v>
      </c>
      <c r="B11" s="4" t="s">
        <v>21</v>
      </c>
      <c r="C11" s="6" t="s">
        <v>23</v>
      </c>
      <c r="D11" s="8" t="s">
        <v>29</v>
      </c>
      <c r="E11" s="10">
        <v>1450000</v>
      </c>
      <c r="F11" s="10">
        <v>100000</v>
      </c>
      <c r="G11" s="11">
        <v>150000</v>
      </c>
      <c r="H11" s="9">
        <f t="shared" si="0"/>
        <v>9</v>
      </c>
      <c r="I11" s="6" t="str">
        <f t="shared" si="1"/>
        <v>보너스 지급</v>
      </c>
    </row>
    <row r="12" spans="1:9" ht="18" customHeight="1" x14ac:dyDescent="0.3">
      <c r="A12" s="6" t="s">
        <v>14</v>
      </c>
      <c r="B12" s="4" t="s">
        <v>24</v>
      </c>
      <c r="C12" s="6" t="s">
        <v>22</v>
      </c>
      <c r="D12" s="8" t="s">
        <v>28</v>
      </c>
      <c r="E12" s="10">
        <v>2200000</v>
      </c>
      <c r="F12" s="10">
        <v>200000</v>
      </c>
      <c r="G12" s="11">
        <v>180000</v>
      </c>
      <c r="H12" s="9">
        <f t="shared" si="0"/>
        <v>1</v>
      </c>
      <c r="I12" s="6" t="str">
        <f t="shared" si="1"/>
        <v/>
      </c>
    </row>
    <row r="13" spans="1:9" ht="18" customHeight="1" x14ac:dyDescent="0.3">
      <c r="A13" s="42" t="s">
        <v>60</v>
      </c>
      <c r="B13" s="43"/>
      <c r="C13" s="43"/>
      <c r="D13" s="44"/>
      <c r="E13" s="41">
        <f>DAVERAGE(A2:I12, G2, C2:C3)</f>
        <v>132000</v>
      </c>
      <c r="F13" s="41"/>
      <c r="G13" s="41"/>
      <c r="H13" s="40"/>
      <c r="I13" s="40"/>
    </row>
    <row r="14" spans="1:9" ht="18" customHeight="1" x14ac:dyDescent="0.3">
      <c r="A14" s="42" t="s">
        <v>61</v>
      </c>
      <c r="B14" s="43"/>
      <c r="C14" s="43"/>
      <c r="D14" s="44"/>
      <c r="E14" s="41">
        <f>MAX(E3:E12)-MIN(E3:E12)</f>
        <v>800000</v>
      </c>
      <c r="F14" s="41"/>
      <c r="G14" s="41"/>
      <c r="H14" s="40"/>
      <c r="I14" s="40"/>
    </row>
    <row r="15" spans="1:9" ht="18" customHeight="1" x14ac:dyDescent="0.3">
      <c r="A15" s="42" t="s">
        <v>62</v>
      </c>
      <c r="B15" s="43"/>
      <c r="C15" s="43"/>
      <c r="D15" s="44"/>
      <c r="E15" s="41">
        <f>SMALL(G3:G12,3)</f>
        <v>90000</v>
      </c>
      <c r="F15" s="41"/>
      <c r="G15" s="41"/>
      <c r="H15" s="40"/>
      <c r="I15" s="40"/>
    </row>
  </sheetData>
  <mergeCells count="7">
    <mergeCell ref="H13:I15"/>
    <mergeCell ref="E13:G13"/>
    <mergeCell ref="E14:G14"/>
    <mergeCell ref="E15:G15"/>
    <mergeCell ref="A13:D13"/>
    <mergeCell ref="A14:D14"/>
    <mergeCell ref="A15:D15"/>
  </mergeCells>
  <phoneticPr fontId="2" type="noConversion"/>
  <conditionalFormatting sqref="A3:I12">
    <cfRule type="expression" dxfId="2" priority="1">
      <formula>$A3="마케팅부"</formula>
    </cfRule>
  </conditionalFormatting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H22" sqref="H22"/>
    </sheetView>
  </sheetViews>
  <sheetFormatPr defaultRowHeight="16.5" outlineLevelRow="3" outlineLevelCol="1" x14ac:dyDescent="0.3"/>
  <cols>
    <col min="1" max="3" width="10.625" customWidth="1"/>
    <col min="4" max="4" width="12.75" bestFit="1" customWidth="1"/>
    <col min="5" max="5" width="13.625" customWidth="1" outlineLevel="1"/>
    <col min="6" max="7" width="12.125" customWidth="1" outlineLevel="1"/>
  </cols>
  <sheetData>
    <row r="2" spans="1:7" x14ac:dyDescent="0.3">
      <c r="A2" s="7" t="s">
        <v>31</v>
      </c>
      <c r="B2" s="7" t="s">
        <v>32</v>
      </c>
      <c r="C2" s="7" t="s">
        <v>33</v>
      </c>
      <c r="D2" s="7" t="s">
        <v>34</v>
      </c>
      <c r="E2" s="7" t="s">
        <v>35</v>
      </c>
      <c r="F2" s="7" t="s">
        <v>36</v>
      </c>
      <c r="G2" s="7" t="s">
        <v>37</v>
      </c>
    </row>
    <row r="3" spans="1:7" outlineLevel="3" x14ac:dyDescent="0.3">
      <c r="A3" s="4" t="s">
        <v>38</v>
      </c>
      <c r="B3" s="6" t="s">
        <v>39</v>
      </c>
      <c r="C3" s="6" t="s">
        <v>40</v>
      </c>
      <c r="D3" s="4" t="s">
        <v>41</v>
      </c>
      <c r="E3" s="16">
        <v>1800000</v>
      </c>
      <c r="F3" s="10">
        <v>150000</v>
      </c>
      <c r="G3" s="10">
        <v>90000</v>
      </c>
    </row>
    <row r="4" spans="1:7" outlineLevel="3" x14ac:dyDescent="0.3">
      <c r="A4" s="4" t="s">
        <v>42</v>
      </c>
      <c r="B4" s="6" t="s">
        <v>46</v>
      </c>
      <c r="C4" s="6" t="s">
        <v>40</v>
      </c>
      <c r="D4" s="4" t="s">
        <v>41</v>
      </c>
      <c r="E4" s="16">
        <v>2100000</v>
      </c>
      <c r="F4" s="10">
        <v>150000</v>
      </c>
      <c r="G4" s="10">
        <v>120000</v>
      </c>
    </row>
    <row r="5" spans="1:7" outlineLevel="2" x14ac:dyDescent="0.3">
      <c r="A5" s="4"/>
      <c r="B5" s="6"/>
      <c r="C5" s="6"/>
      <c r="D5" s="38" t="s">
        <v>63</v>
      </c>
      <c r="E5" s="16">
        <f>SUBTOTAL(4,E3:E4)</f>
        <v>2100000</v>
      </c>
      <c r="F5" s="10">
        <f>SUBTOTAL(4,F3:F4)</f>
        <v>150000</v>
      </c>
      <c r="G5" s="10">
        <f>SUBTOTAL(4,G3:G4)</f>
        <v>120000</v>
      </c>
    </row>
    <row r="6" spans="1:7" outlineLevel="1" x14ac:dyDescent="0.3">
      <c r="A6" s="4"/>
      <c r="B6" s="6">
        <f>SUBTOTAL(3,B3:B4)</f>
        <v>2</v>
      </c>
      <c r="C6" s="6"/>
      <c r="D6" s="38" t="s">
        <v>90</v>
      </c>
      <c r="E6" s="16"/>
      <c r="F6" s="10"/>
      <c r="G6" s="10"/>
    </row>
    <row r="7" spans="1:7" outlineLevel="3" x14ac:dyDescent="0.3">
      <c r="A7" s="4" t="s">
        <v>50</v>
      </c>
      <c r="B7" s="6" t="s">
        <v>51</v>
      </c>
      <c r="C7" s="6" t="s">
        <v>40</v>
      </c>
      <c r="D7" s="4" t="s">
        <v>52</v>
      </c>
      <c r="E7" s="16">
        <v>1600000</v>
      </c>
      <c r="F7" s="10">
        <v>150000</v>
      </c>
      <c r="G7" s="10">
        <v>90000</v>
      </c>
    </row>
    <row r="8" spans="1:7" outlineLevel="3" x14ac:dyDescent="0.3">
      <c r="A8" s="4" t="s">
        <v>42</v>
      </c>
      <c r="B8" s="6" t="s">
        <v>55</v>
      </c>
      <c r="C8" s="6" t="s">
        <v>40</v>
      </c>
      <c r="D8" s="4" t="s">
        <v>52</v>
      </c>
      <c r="E8" s="16">
        <v>1700000</v>
      </c>
      <c r="F8" s="10">
        <v>150000</v>
      </c>
      <c r="G8" s="10">
        <v>180000</v>
      </c>
    </row>
    <row r="9" spans="1:7" outlineLevel="3" x14ac:dyDescent="0.3">
      <c r="A9" s="4" t="s">
        <v>38</v>
      </c>
      <c r="B9" s="6" t="s">
        <v>56</v>
      </c>
      <c r="C9" s="6" t="s">
        <v>44</v>
      </c>
      <c r="D9" s="4" t="s">
        <v>52</v>
      </c>
      <c r="E9" s="16">
        <v>1650000</v>
      </c>
      <c r="F9" s="10">
        <v>150000</v>
      </c>
      <c r="G9" s="10">
        <v>120000</v>
      </c>
    </row>
    <row r="10" spans="1:7" outlineLevel="2" x14ac:dyDescent="0.3">
      <c r="A10" s="4"/>
      <c r="B10" s="6"/>
      <c r="C10" s="6"/>
      <c r="D10" s="12" t="s">
        <v>64</v>
      </c>
      <c r="E10" s="16">
        <f>SUBTOTAL(4,E7:E9)</f>
        <v>1700000</v>
      </c>
      <c r="F10" s="10">
        <f>SUBTOTAL(4,F7:F9)</f>
        <v>150000</v>
      </c>
      <c r="G10" s="10">
        <f>SUBTOTAL(4,G7:G9)</f>
        <v>180000</v>
      </c>
    </row>
    <row r="11" spans="1:7" outlineLevel="1" x14ac:dyDescent="0.3">
      <c r="A11" s="4"/>
      <c r="B11" s="6">
        <f>SUBTOTAL(3,B7:B9)</f>
        <v>3</v>
      </c>
      <c r="C11" s="6"/>
      <c r="D11" s="12" t="s">
        <v>91</v>
      </c>
      <c r="E11" s="16"/>
      <c r="F11" s="10"/>
      <c r="G11" s="10"/>
    </row>
    <row r="12" spans="1:7" outlineLevel="3" x14ac:dyDescent="0.3">
      <c r="A12" s="4" t="s">
        <v>47</v>
      </c>
      <c r="B12" s="6" t="s">
        <v>48</v>
      </c>
      <c r="C12" s="6" t="s">
        <v>44</v>
      </c>
      <c r="D12" s="4" t="s">
        <v>49</v>
      </c>
      <c r="E12" s="16">
        <v>1500000</v>
      </c>
      <c r="F12" s="10">
        <v>100000</v>
      </c>
      <c r="G12" s="10">
        <v>150000</v>
      </c>
    </row>
    <row r="13" spans="1:7" outlineLevel="3" x14ac:dyDescent="0.3">
      <c r="A13" s="4" t="s">
        <v>53</v>
      </c>
      <c r="B13" s="6" t="s">
        <v>54</v>
      </c>
      <c r="C13" s="6" t="s">
        <v>44</v>
      </c>
      <c r="D13" s="4" t="s">
        <v>49</v>
      </c>
      <c r="E13" s="16">
        <v>1400000</v>
      </c>
      <c r="F13" s="10">
        <v>100000</v>
      </c>
      <c r="G13" s="10">
        <v>60000</v>
      </c>
    </row>
    <row r="14" spans="1:7" outlineLevel="3" x14ac:dyDescent="0.3">
      <c r="A14" s="4" t="s">
        <v>47</v>
      </c>
      <c r="B14" s="6" t="s">
        <v>57</v>
      </c>
      <c r="C14" s="6" t="s">
        <v>44</v>
      </c>
      <c r="D14" s="4" t="s">
        <v>49</v>
      </c>
      <c r="E14" s="16">
        <v>1450000</v>
      </c>
      <c r="F14" s="10">
        <v>100000</v>
      </c>
      <c r="G14" s="10">
        <v>150000</v>
      </c>
    </row>
    <row r="15" spans="1:7" outlineLevel="2" x14ac:dyDescent="0.3">
      <c r="A15" s="4"/>
      <c r="B15" s="6"/>
      <c r="C15" s="6"/>
      <c r="D15" s="12" t="s">
        <v>65</v>
      </c>
      <c r="E15" s="16">
        <f>SUBTOTAL(4,E12:E14)</f>
        <v>1500000</v>
      </c>
      <c r="F15" s="10">
        <f>SUBTOTAL(4,F12:F14)</f>
        <v>100000</v>
      </c>
      <c r="G15" s="10">
        <f>SUBTOTAL(4,G12:G14)</f>
        <v>150000</v>
      </c>
    </row>
    <row r="16" spans="1:7" outlineLevel="1" x14ac:dyDescent="0.3">
      <c r="A16" s="4"/>
      <c r="B16" s="6">
        <f>SUBTOTAL(3,B12:B14)</f>
        <v>3</v>
      </c>
      <c r="C16" s="6"/>
      <c r="D16" s="12" t="s">
        <v>92</v>
      </c>
      <c r="E16" s="16"/>
      <c r="F16" s="10"/>
      <c r="G16" s="10"/>
    </row>
    <row r="17" spans="1:7" outlineLevel="3" x14ac:dyDescent="0.3">
      <c r="A17" s="4" t="s">
        <v>42</v>
      </c>
      <c r="B17" s="6" t="s">
        <v>43</v>
      </c>
      <c r="C17" s="6" t="s">
        <v>44</v>
      </c>
      <c r="D17" s="4" t="s">
        <v>45</v>
      </c>
      <c r="E17" s="16">
        <v>2000000</v>
      </c>
      <c r="F17" s="10">
        <v>200000</v>
      </c>
      <c r="G17" s="10">
        <v>90000</v>
      </c>
    </row>
    <row r="18" spans="1:7" outlineLevel="3" x14ac:dyDescent="0.3">
      <c r="A18" s="4" t="s">
        <v>53</v>
      </c>
      <c r="B18" s="6" t="s">
        <v>58</v>
      </c>
      <c r="C18" s="6" t="s">
        <v>40</v>
      </c>
      <c r="D18" s="4" t="s">
        <v>45</v>
      </c>
      <c r="E18" s="16">
        <v>2200000</v>
      </c>
      <c r="F18" s="10">
        <v>200000</v>
      </c>
      <c r="G18" s="10">
        <v>180000</v>
      </c>
    </row>
    <row r="19" spans="1:7" outlineLevel="2" x14ac:dyDescent="0.3">
      <c r="A19" s="13"/>
      <c r="B19" s="14"/>
      <c r="C19" s="14"/>
      <c r="D19" s="15" t="s">
        <v>66</v>
      </c>
      <c r="E19" s="17">
        <f>SUBTOTAL(4,E17:E18)</f>
        <v>2200000</v>
      </c>
      <c r="F19" s="18">
        <f>SUBTOTAL(4,F17:F18)</f>
        <v>200000</v>
      </c>
      <c r="G19" s="18">
        <f>SUBTOTAL(4,G17:G18)</f>
        <v>180000</v>
      </c>
    </row>
    <row r="20" spans="1:7" outlineLevel="1" x14ac:dyDescent="0.3">
      <c r="A20" s="13"/>
      <c r="B20" s="14">
        <f>SUBTOTAL(3,B17:B18)</f>
        <v>2</v>
      </c>
      <c r="C20" s="14"/>
      <c r="D20" s="15" t="s">
        <v>93</v>
      </c>
      <c r="E20" s="17"/>
      <c r="F20" s="18"/>
      <c r="G20" s="18"/>
    </row>
    <row r="21" spans="1:7" x14ac:dyDescent="0.3">
      <c r="A21" s="13"/>
      <c r="B21" s="14"/>
      <c r="C21" s="14"/>
      <c r="D21" s="15" t="s">
        <v>67</v>
      </c>
      <c r="E21" s="17">
        <f>SUBTOTAL(4,E3:E18)</f>
        <v>2200000</v>
      </c>
      <c r="F21" s="18">
        <f>SUBTOTAL(4,F3:F18)</f>
        <v>200000</v>
      </c>
      <c r="G21" s="18">
        <f>SUBTOTAL(4,G3:G18)</f>
        <v>180000</v>
      </c>
    </row>
    <row r="22" spans="1:7" x14ac:dyDescent="0.3">
      <c r="A22" s="13"/>
      <c r="B22" s="14">
        <f>SUBTOTAL(3,B3:B18)</f>
        <v>10</v>
      </c>
      <c r="C22" s="14"/>
      <c r="D22" s="15" t="s">
        <v>94</v>
      </c>
      <c r="E22" s="17"/>
      <c r="F22" s="18"/>
      <c r="G22" s="18"/>
    </row>
    <row r="23" spans="1:7" x14ac:dyDescent="0.3">
      <c r="A23" s="13"/>
      <c r="B23" s="14"/>
      <c r="C23" s="14"/>
      <c r="D23" s="15"/>
      <c r="E23" s="17"/>
      <c r="F23" s="18"/>
      <c r="G23" s="18"/>
    </row>
  </sheetData>
  <sortState ref="A3:G12">
    <sortCondition ref="D3"/>
  </sortState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E21" sqref="E21"/>
    </sheetView>
  </sheetViews>
  <sheetFormatPr defaultRowHeight="16.5" x14ac:dyDescent="0.3"/>
  <cols>
    <col min="1" max="3" width="10.625" customWidth="1"/>
    <col min="4" max="4" width="12.75" bestFit="1" customWidth="1"/>
    <col min="5" max="5" width="13.625" customWidth="1"/>
    <col min="6" max="7" width="12.125" customWidth="1"/>
  </cols>
  <sheetData>
    <row r="2" spans="1:7" x14ac:dyDescent="0.3">
      <c r="A2" s="7" t="s">
        <v>31</v>
      </c>
      <c r="B2" s="7" t="s">
        <v>32</v>
      </c>
      <c r="C2" s="7" t="s">
        <v>33</v>
      </c>
      <c r="D2" s="7" t="s">
        <v>34</v>
      </c>
      <c r="E2" s="7" t="s">
        <v>35</v>
      </c>
      <c r="F2" s="7" t="s">
        <v>36</v>
      </c>
      <c r="G2" s="7" t="s">
        <v>37</v>
      </c>
    </row>
    <row r="3" spans="1:7" x14ac:dyDescent="0.3">
      <c r="A3" s="4" t="s">
        <v>38</v>
      </c>
      <c r="B3" s="6" t="s">
        <v>39</v>
      </c>
      <c r="C3" s="6" t="s">
        <v>40</v>
      </c>
      <c r="D3" s="4" t="s">
        <v>41</v>
      </c>
      <c r="E3" s="5">
        <v>1800000</v>
      </c>
      <c r="F3" s="5">
        <v>150000</v>
      </c>
      <c r="G3" s="5">
        <v>90000</v>
      </c>
    </row>
    <row r="4" spans="1:7" x14ac:dyDescent="0.3">
      <c r="A4" s="4" t="s">
        <v>42</v>
      </c>
      <c r="B4" s="6" t="s">
        <v>43</v>
      </c>
      <c r="C4" s="6" t="s">
        <v>44</v>
      </c>
      <c r="D4" s="4" t="s">
        <v>45</v>
      </c>
      <c r="E4" s="5">
        <v>2000000</v>
      </c>
      <c r="F4" s="5">
        <v>200000</v>
      </c>
      <c r="G4" s="5">
        <v>90000</v>
      </c>
    </row>
    <row r="5" spans="1:7" x14ac:dyDescent="0.3">
      <c r="A5" s="4" t="s">
        <v>42</v>
      </c>
      <c r="B5" s="6" t="s">
        <v>46</v>
      </c>
      <c r="C5" s="6" t="s">
        <v>40</v>
      </c>
      <c r="D5" s="4" t="s">
        <v>41</v>
      </c>
      <c r="E5" s="5">
        <v>2100000</v>
      </c>
      <c r="F5" s="5">
        <v>150000</v>
      </c>
      <c r="G5" s="5">
        <v>120000</v>
      </c>
    </row>
    <row r="6" spans="1:7" x14ac:dyDescent="0.3">
      <c r="A6" s="4" t="s">
        <v>47</v>
      </c>
      <c r="B6" s="6" t="s">
        <v>48</v>
      </c>
      <c r="C6" s="6" t="s">
        <v>44</v>
      </c>
      <c r="D6" s="4" t="s">
        <v>49</v>
      </c>
      <c r="E6" s="5">
        <v>1500000</v>
      </c>
      <c r="F6" s="5">
        <v>100000</v>
      </c>
      <c r="G6" s="5">
        <v>150000</v>
      </c>
    </row>
    <row r="7" spans="1:7" x14ac:dyDescent="0.3">
      <c r="A7" s="4" t="s">
        <v>50</v>
      </c>
      <c r="B7" s="6" t="s">
        <v>51</v>
      </c>
      <c r="C7" s="6" t="s">
        <v>40</v>
      </c>
      <c r="D7" s="4" t="s">
        <v>52</v>
      </c>
      <c r="E7" s="5">
        <v>1600000</v>
      </c>
      <c r="F7" s="5">
        <v>150000</v>
      </c>
      <c r="G7" s="5">
        <v>90000</v>
      </c>
    </row>
    <row r="8" spans="1:7" x14ac:dyDescent="0.3">
      <c r="A8" s="4" t="s">
        <v>53</v>
      </c>
      <c r="B8" s="6" t="s">
        <v>54</v>
      </c>
      <c r="C8" s="6" t="s">
        <v>44</v>
      </c>
      <c r="D8" s="4" t="s">
        <v>49</v>
      </c>
      <c r="E8" s="5">
        <v>1400000</v>
      </c>
      <c r="F8" s="5">
        <v>100000</v>
      </c>
      <c r="G8" s="5">
        <v>60000</v>
      </c>
    </row>
    <row r="9" spans="1:7" x14ac:dyDescent="0.3">
      <c r="A9" s="4" t="s">
        <v>42</v>
      </c>
      <c r="B9" s="6" t="s">
        <v>55</v>
      </c>
      <c r="C9" s="6" t="s">
        <v>40</v>
      </c>
      <c r="D9" s="4" t="s">
        <v>52</v>
      </c>
      <c r="E9" s="5">
        <v>1700000</v>
      </c>
      <c r="F9" s="5">
        <v>150000</v>
      </c>
      <c r="G9" s="5">
        <v>180000</v>
      </c>
    </row>
    <row r="10" spans="1:7" x14ac:dyDescent="0.3">
      <c r="A10" s="4" t="s">
        <v>38</v>
      </c>
      <c r="B10" s="6" t="s">
        <v>56</v>
      </c>
      <c r="C10" s="6" t="s">
        <v>44</v>
      </c>
      <c r="D10" s="4" t="s">
        <v>52</v>
      </c>
      <c r="E10" s="5">
        <v>1650000</v>
      </c>
      <c r="F10" s="5">
        <v>150000</v>
      </c>
      <c r="G10" s="5">
        <v>120000</v>
      </c>
    </row>
    <row r="11" spans="1:7" x14ac:dyDescent="0.3">
      <c r="A11" s="4" t="s">
        <v>47</v>
      </c>
      <c r="B11" s="6" t="s">
        <v>57</v>
      </c>
      <c r="C11" s="6" t="s">
        <v>44</v>
      </c>
      <c r="D11" s="4" t="s">
        <v>49</v>
      </c>
      <c r="E11" s="5">
        <v>1450000</v>
      </c>
      <c r="F11" s="5">
        <v>100000</v>
      </c>
      <c r="G11" s="5">
        <v>150000</v>
      </c>
    </row>
    <row r="12" spans="1:7" x14ac:dyDescent="0.3">
      <c r="A12" s="4" t="s">
        <v>53</v>
      </c>
      <c r="B12" s="6" t="s">
        <v>58</v>
      </c>
      <c r="C12" s="6" t="s">
        <v>40</v>
      </c>
      <c r="D12" s="4" t="s">
        <v>45</v>
      </c>
      <c r="E12" s="5">
        <v>2200000</v>
      </c>
      <c r="F12" s="5">
        <v>200000</v>
      </c>
      <c r="G12" s="5">
        <v>180000</v>
      </c>
    </row>
    <row r="14" spans="1:7" x14ac:dyDescent="0.3">
      <c r="A14" s="7" t="s">
        <v>2</v>
      </c>
      <c r="C14" s="39"/>
    </row>
    <row r="15" spans="1:7" x14ac:dyDescent="0.3">
      <c r="A15" s="2" t="b">
        <f>AND(C3="여자", G3&gt;=100000)</f>
        <v>0</v>
      </c>
    </row>
    <row r="18" spans="1:4" x14ac:dyDescent="0.3">
      <c r="A18" s="7" t="s">
        <v>31</v>
      </c>
      <c r="B18" s="7" t="s">
        <v>32</v>
      </c>
      <c r="C18" s="7" t="s">
        <v>34</v>
      </c>
      <c r="D18" s="7" t="s">
        <v>37</v>
      </c>
    </row>
    <row r="19" spans="1:4" x14ac:dyDescent="0.3">
      <c r="A19" s="4" t="s">
        <v>47</v>
      </c>
      <c r="B19" s="6" t="s">
        <v>48</v>
      </c>
      <c r="C19" s="4" t="s">
        <v>49</v>
      </c>
      <c r="D19" s="5">
        <v>150000</v>
      </c>
    </row>
    <row r="20" spans="1:4" x14ac:dyDescent="0.3">
      <c r="A20" s="4" t="s">
        <v>38</v>
      </c>
      <c r="B20" s="6" t="s">
        <v>56</v>
      </c>
      <c r="C20" s="4" t="s">
        <v>52</v>
      </c>
      <c r="D20" s="5">
        <v>120000</v>
      </c>
    </row>
    <row r="21" spans="1:4" x14ac:dyDescent="0.3">
      <c r="A21" s="4" t="s">
        <v>47</v>
      </c>
      <c r="B21" s="6" t="s">
        <v>57</v>
      </c>
      <c r="C21" s="4" t="s">
        <v>49</v>
      </c>
      <c r="D21" s="5">
        <v>150000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7"/>
  <sheetViews>
    <sheetView showGridLines="0" workbookViewId="0">
      <selection activeCell="G17" sqref="G17"/>
    </sheetView>
  </sheetViews>
  <sheetFormatPr defaultRowHeight="16.5" outlineLevelRow="1" outlineLevelCol="1" x14ac:dyDescent="0.3"/>
  <cols>
    <col min="3" max="3" width="5.875" customWidth="1"/>
    <col min="4" max="6" width="17.25" bestFit="1" customWidth="1" outlineLevel="1"/>
  </cols>
  <sheetData>
    <row r="1" spans="2:6" ht="17.25" thickBot="1" x14ac:dyDescent="0.35"/>
    <row r="2" spans="2:6" x14ac:dyDescent="0.3">
      <c r="B2" s="23" t="s">
        <v>77</v>
      </c>
      <c r="C2" s="24"/>
      <c r="D2" s="30"/>
      <c r="E2" s="30"/>
      <c r="F2" s="30"/>
    </row>
    <row r="3" spans="2:6" collapsed="1" x14ac:dyDescent="0.3">
      <c r="B3" s="22"/>
      <c r="C3" s="22"/>
      <c r="D3" s="31" t="s">
        <v>79</v>
      </c>
      <c r="E3" s="31" t="s">
        <v>95</v>
      </c>
      <c r="F3" s="31" t="s">
        <v>76</v>
      </c>
    </row>
    <row r="4" spans="2:6" ht="27" hidden="1" outlineLevel="1" x14ac:dyDescent="0.3">
      <c r="B4" s="26"/>
      <c r="C4" s="26"/>
      <c r="D4" s="19"/>
      <c r="E4" s="33" t="s">
        <v>96</v>
      </c>
      <c r="F4" s="33" t="s">
        <v>96</v>
      </c>
    </row>
    <row r="5" spans="2:6" x14ac:dyDescent="0.3">
      <c r="B5" s="27" t="s">
        <v>78</v>
      </c>
      <c r="C5" s="28"/>
      <c r="D5" s="25"/>
      <c r="E5" s="25"/>
      <c r="F5" s="25"/>
    </row>
    <row r="6" spans="2:6" outlineLevel="1" x14ac:dyDescent="0.3">
      <c r="B6" s="26"/>
      <c r="C6" s="26" t="s">
        <v>68</v>
      </c>
      <c r="D6" s="20">
        <v>2000000</v>
      </c>
      <c r="E6" s="32">
        <v>2094500</v>
      </c>
      <c r="F6" s="32">
        <v>1901250</v>
      </c>
    </row>
    <row r="7" spans="2:6" outlineLevel="1" x14ac:dyDescent="0.3">
      <c r="B7" s="26"/>
      <c r="C7" s="26" t="s">
        <v>69</v>
      </c>
      <c r="D7" s="20">
        <v>2200000</v>
      </c>
      <c r="E7" s="32">
        <v>2294500</v>
      </c>
      <c r="F7" s="32">
        <v>2101250</v>
      </c>
    </row>
    <row r="8" spans="2:6" outlineLevel="1" x14ac:dyDescent="0.3">
      <c r="B8" s="26"/>
      <c r="C8" s="26" t="s">
        <v>70</v>
      </c>
      <c r="D8" s="20">
        <v>1800000</v>
      </c>
      <c r="E8" s="32">
        <v>1894500</v>
      </c>
      <c r="F8" s="32">
        <v>1701250</v>
      </c>
    </row>
    <row r="9" spans="2:6" outlineLevel="1" x14ac:dyDescent="0.3">
      <c r="B9" s="26"/>
      <c r="C9" s="26" t="s">
        <v>71</v>
      </c>
      <c r="D9" s="20">
        <v>2100000</v>
      </c>
      <c r="E9" s="32">
        <v>2194500</v>
      </c>
      <c r="F9" s="32">
        <v>2001250</v>
      </c>
    </row>
    <row r="10" spans="2:6" x14ac:dyDescent="0.3">
      <c r="B10" s="27" t="s">
        <v>80</v>
      </c>
      <c r="C10" s="28"/>
      <c r="D10" s="25"/>
      <c r="E10" s="25"/>
      <c r="F10" s="25"/>
    </row>
    <row r="11" spans="2:6" outlineLevel="1" x14ac:dyDescent="0.3">
      <c r="B11" s="26"/>
      <c r="C11" s="26" t="s">
        <v>72</v>
      </c>
      <c r="D11" s="20">
        <v>1946500</v>
      </c>
      <c r="E11" s="20">
        <v>2026900</v>
      </c>
      <c r="F11" s="20">
        <v>1862600</v>
      </c>
    </row>
    <row r="12" spans="2:6" outlineLevel="1" x14ac:dyDescent="0.3">
      <c r="B12" s="26"/>
      <c r="C12" s="26" t="s">
        <v>73</v>
      </c>
      <c r="D12" s="20">
        <v>2193000</v>
      </c>
      <c r="E12" s="20">
        <v>2273400</v>
      </c>
      <c r="F12" s="20">
        <v>2109100</v>
      </c>
    </row>
    <row r="13" spans="2:6" outlineLevel="1" x14ac:dyDescent="0.3">
      <c r="B13" s="26"/>
      <c r="C13" s="26" t="s">
        <v>74</v>
      </c>
      <c r="D13" s="20">
        <v>1734000</v>
      </c>
      <c r="E13" s="20">
        <v>1814400</v>
      </c>
      <c r="F13" s="20">
        <v>1650100</v>
      </c>
    </row>
    <row r="14" spans="2:6" ht="17.25" outlineLevel="1" thickBot="1" x14ac:dyDescent="0.35">
      <c r="B14" s="29"/>
      <c r="C14" s="29" t="s">
        <v>75</v>
      </c>
      <c r="D14" s="21">
        <v>2014500</v>
      </c>
      <c r="E14" s="21">
        <v>2094900</v>
      </c>
      <c r="F14" s="21">
        <v>1930600</v>
      </c>
    </row>
    <row r="15" spans="2:6" x14ac:dyDescent="0.3">
      <c r="B15" t="s">
        <v>81</v>
      </c>
    </row>
    <row r="16" spans="2:6" x14ac:dyDescent="0.3">
      <c r="B16" t="s">
        <v>82</v>
      </c>
    </row>
    <row r="17" spans="2:2" x14ac:dyDescent="0.3">
      <c r="B17" t="s">
        <v>83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2" sqref="H12"/>
    </sheetView>
  </sheetViews>
  <sheetFormatPr defaultRowHeight="16.5" x14ac:dyDescent="0.3"/>
  <cols>
    <col min="1" max="3" width="10.625" customWidth="1"/>
    <col min="4" max="4" width="12.75" bestFit="1" customWidth="1"/>
    <col min="5" max="5" width="13.625" customWidth="1"/>
    <col min="6" max="6" width="12.125" customWidth="1"/>
    <col min="7" max="7" width="14.125" bestFit="1" customWidth="1"/>
  </cols>
  <sheetData>
    <row r="2" spans="1:7" x14ac:dyDescent="0.3">
      <c r="A2" s="7" t="s">
        <v>32</v>
      </c>
      <c r="B2" s="7" t="s">
        <v>33</v>
      </c>
      <c r="C2" s="7" t="s">
        <v>34</v>
      </c>
      <c r="D2" s="7" t="s">
        <v>35</v>
      </c>
      <c r="E2" s="7" t="s">
        <v>36</v>
      </c>
      <c r="F2" s="7" t="s">
        <v>37</v>
      </c>
      <c r="G2" s="7" t="s">
        <v>59</v>
      </c>
    </row>
    <row r="3" spans="1:7" x14ac:dyDescent="0.3">
      <c r="A3" s="6" t="s">
        <v>43</v>
      </c>
      <c r="B3" s="6" t="s">
        <v>44</v>
      </c>
      <c r="C3" s="4" t="s">
        <v>45</v>
      </c>
      <c r="D3" s="5">
        <v>2000000</v>
      </c>
      <c r="E3" s="5">
        <v>200000</v>
      </c>
      <c r="F3" s="5">
        <v>90000</v>
      </c>
      <c r="G3" s="5">
        <f t="shared" ref="G3:G12" si="0">ROUNDUP(SUM(D3:F3)*85%, -2)</f>
        <v>1946500</v>
      </c>
    </row>
    <row r="4" spans="1:7" x14ac:dyDescent="0.3">
      <c r="A4" s="6" t="s">
        <v>58</v>
      </c>
      <c r="B4" s="6" t="s">
        <v>40</v>
      </c>
      <c r="C4" s="4" t="s">
        <v>45</v>
      </c>
      <c r="D4" s="5">
        <v>2200000</v>
      </c>
      <c r="E4" s="5">
        <v>200000</v>
      </c>
      <c r="F4" s="5">
        <v>180000</v>
      </c>
      <c r="G4" s="5">
        <f t="shared" si="0"/>
        <v>2193000</v>
      </c>
    </row>
    <row r="5" spans="1:7" x14ac:dyDescent="0.3">
      <c r="A5" s="6" t="s">
        <v>39</v>
      </c>
      <c r="B5" s="6" t="s">
        <v>40</v>
      </c>
      <c r="C5" s="4" t="s">
        <v>41</v>
      </c>
      <c r="D5" s="5">
        <v>1800000</v>
      </c>
      <c r="E5" s="5">
        <v>150000</v>
      </c>
      <c r="F5" s="5">
        <v>90000</v>
      </c>
      <c r="G5" s="5">
        <f t="shared" si="0"/>
        <v>1734000</v>
      </c>
    </row>
    <row r="6" spans="1:7" x14ac:dyDescent="0.3">
      <c r="A6" s="6" t="s">
        <v>46</v>
      </c>
      <c r="B6" s="6" t="s">
        <v>40</v>
      </c>
      <c r="C6" s="4" t="s">
        <v>41</v>
      </c>
      <c r="D6" s="5">
        <v>2100000</v>
      </c>
      <c r="E6" s="5">
        <v>150000</v>
      </c>
      <c r="F6" s="5">
        <v>120000</v>
      </c>
      <c r="G6" s="5">
        <f t="shared" si="0"/>
        <v>2014500</v>
      </c>
    </row>
    <row r="7" spans="1:7" x14ac:dyDescent="0.3">
      <c r="A7" s="6" t="s">
        <v>51</v>
      </c>
      <c r="B7" s="6" t="s">
        <v>40</v>
      </c>
      <c r="C7" s="4" t="s">
        <v>52</v>
      </c>
      <c r="D7" s="5">
        <v>1600000</v>
      </c>
      <c r="E7" s="5">
        <v>150000</v>
      </c>
      <c r="F7" s="5">
        <v>90000</v>
      </c>
      <c r="G7" s="5">
        <f t="shared" si="0"/>
        <v>1564000</v>
      </c>
    </row>
    <row r="8" spans="1:7" x14ac:dyDescent="0.3">
      <c r="A8" s="6" t="s">
        <v>55</v>
      </c>
      <c r="B8" s="6" t="s">
        <v>40</v>
      </c>
      <c r="C8" s="4" t="s">
        <v>52</v>
      </c>
      <c r="D8" s="5">
        <v>1700000</v>
      </c>
      <c r="E8" s="5">
        <v>150000</v>
      </c>
      <c r="F8" s="5">
        <v>180000</v>
      </c>
      <c r="G8" s="5">
        <f t="shared" si="0"/>
        <v>1725500</v>
      </c>
    </row>
    <row r="9" spans="1:7" x14ac:dyDescent="0.3">
      <c r="A9" s="6" t="s">
        <v>56</v>
      </c>
      <c r="B9" s="6" t="s">
        <v>44</v>
      </c>
      <c r="C9" s="4" t="s">
        <v>52</v>
      </c>
      <c r="D9" s="5">
        <v>1650000</v>
      </c>
      <c r="E9" s="5">
        <v>150000</v>
      </c>
      <c r="F9" s="5">
        <v>120000</v>
      </c>
      <c r="G9" s="5">
        <f t="shared" si="0"/>
        <v>1632000</v>
      </c>
    </row>
    <row r="10" spans="1:7" x14ac:dyDescent="0.3">
      <c r="A10" s="6" t="s">
        <v>48</v>
      </c>
      <c r="B10" s="6" t="s">
        <v>44</v>
      </c>
      <c r="C10" s="4" t="s">
        <v>49</v>
      </c>
      <c r="D10" s="5">
        <v>1500000</v>
      </c>
      <c r="E10" s="5">
        <v>100000</v>
      </c>
      <c r="F10" s="5">
        <v>150000</v>
      </c>
      <c r="G10" s="5">
        <f t="shared" si="0"/>
        <v>1487500</v>
      </c>
    </row>
    <row r="11" spans="1:7" x14ac:dyDescent="0.3">
      <c r="A11" s="6" t="s">
        <v>54</v>
      </c>
      <c r="B11" s="6" t="s">
        <v>44</v>
      </c>
      <c r="C11" s="4" t="s">
        <v>49</v>
      </c>
      <c r="D11" s="5">
        <v>1400000</v>
      </c>
      <c r="E11" s="5">
        <v>100000</v>
      </c>
      <c r="F11" s="5">
        <v>60000</v>
      </c>
      <c r="G11" s="5">
        <f t="shared" si="0"/>
        <v>1326000</v>
      </c>
    </row>
    <row r="12" spans="1:7" x14ac:dyDescent="0.3">
      <c r="A12" s="6" t="s">
        <v>57</v>
      </c>
      <c r="B12" s="6" t="s">
        <v>44</v>
      </c>
      <c r="C12" s="4" t="s">
        <v>49</v>
      </c>
      <c r="D12" s="5">
        <v>1450000</v>
      </c>
      <c r="E12" s="5">
        <v>100000</v>
      </c>
      <c r="F12" s="5">
        <v>150000</v>
      </c>
      <c r="G12" s="5">
        <f t="shared" si="0"/>
        <v>1445000</v>
      </c>
    </row>
  </sheetData>
  <scenarios current="1" sqref="G3:G6">
    <scenario name="기본급 94500인상" locked="1" count="4" user="2-20" comment="만든 사람 2-20 날짜 2017-07-22">
      <inputCells r="D3" val="2094500" numFmtId="41"/>
      <inputCells r="D4" val="2294500" numFmtId="41"/>
      <inputCells r="D5" val="1894500" numFmtId="41"/>
      <inputCells r="D6" val="2194500" numFmtId="41"/>
    </scenario>
    <scenario name="기본급 98750인하" locked="1" count="4" user="2-20" comment="만든 사람 2-20 날짜 2017-07-22">
      <inputCells r="D3" val="1901250" numFmtId="41"/>
      <inputCells r="D4" val="2101250" numFmtId="41"/>
      <inputCells r="D5" val="1701250" numFmtId="41"/>
      <inputCells r="D6" val="2001250" numFmtId="41"/>
    </scenario>
  </scenarios>
  <sortState ref="A3:H12">
    <sortCondition descending="1" ref="C3"/>
  </sortState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workbookViewId="0">
      <selection activeCell="G12" sqref="G12"/>
    </sheetView>
  </sheetViews>
  <sheetFormatPr defaultRowHeight="16.5" x14ac:dyDescent="0.3"/>
  <cols>
    <col min="1" max="1" width="16.375" customWidth="1"/>
    <col min="2" max="2" width="18" customWidth="1"/>
    <col min="3" max="6" width="12.625" customWidth="1"/>
    <col min="7" max="7" width="15.25" bestFit="1" customWidth="1"/>
    <col min="8" max="8" width="13.125" bestFit="1" customWidth="1"/>
    <col min="9" max="9" width="15.25" bestFit="1" customWidth="1"/>
    <col min="10" max="10" width="18" bestFit="1" customWidth="1"/>
    <col min="11" max="11" width="20.125" bestFit="1" customWidth="1"/>
  </cols>
  <sheetData>
    <row r="3" spans="1:6" x14ac:dyDescent="0.3">
      <c r="A3" s="34"/>
      <c r="B3" s="34"/>
      <c r="C3" s="35" t="s">
        <v>34</v>
      </c>
      <c r="D3" s="34"/>
      <c r="E3" s="34"/>
      <c r="F3" s="34"/>
    </row>
    <row r="4" spans="1:6" x14ac:dyDescent="0.3">
      <c r="A4" s="35" t="s">
        <v>31</v>
      </c>
      <c r="B4" s="35" t="s">
        <v>89</v>
      </c>
      <c r="C4" s="36" t="s">
        <v>41</v>
      </c>
      <c r="D4" s="36" t="s">
        <v>52</v>
      </c>
      <c r="E4" s="36" t="s">
        <v>49</v>
      </c>
      <c r="F4" s="36" t="s">
        <v>45</v>
      </c>
    </row>
    <row r="5" spans="1:6" x14ac:dyDescent="0.3">
      <c r="A5" s="45" t="s">
        <v>42</v>
      </c>
      <c r="B5" s="36" t="s">
        <v>85</v>
      </c>
      <c r="C5" s="37">
        <v>2100000</v>
      </c>
      <c r="D5" s="37">
        <v>1700000</v>
      </c>
      <c r="E5" s="37" t="s">
        <v>88</v>
      </c>
      <c r="F5" s="37">
        <v>2000000</v>
      </c>
    </row>
    <row r="6" spans="1:6" x14ac:dyDescent="0.3">
      <c r="A6" s="46"/>
      <c r="B6" s="36" t="s">
        <v>87</v>
      </c>
      <c r="C6" s="37">
        <v>120000</v>
      </c>
      <c r="D6" s="37">
        <v>180000</v>
      </c>
      <c r="E6" s="37" t="s">
        <v>88</v>
      </c>
      <c r="F6" s="37">
        <v>90000</v>
      </c>
    </row>
    <row r="7" spans="1:6" x14ac:dyDescent="0.3">
      <c r="A7" s="45" t="s">
        <v>53</v>
      </c>
      <c r="B7" s="36" t="s">
        <v>85</v>
      </c>
      <c r="C7" s="37" t="s">
        <v>88</v>
      </c>
      <c r="D7" s="37" t="s">
        <v>88</v>
      </c>
      <c r="E7" s="37">
        <v>1400000</v>
      </c>
      <c r="F7" s="37">
        <v>2200000</v>
      </c>
    </row>
    <row r="8" spans="1:6" x14ac:dyDescent="0.3">
      <c r="A8" s="46"/>
      <c r="B8" s="36" t="s">
        <v>87</v>
      </c>
      <c r="C8" s="37" t="s">
        <v>88</v>
      </c>
      <c r="D8" s="37" t="s">
        <v>88</v>
      </c>
      <c r="E8" s="37">
        <v>60000</v>
      </c>
      <c r="F8" s="37">
        <v>180000</v>
      </c>
    </row>
    <row r="9" spans="1:6" x14ac:dyDescent="0.3">
      <c r="A9" s="45" t="s">
        <v>50</v>
      </c>
      <c r="B9" s="36" t="s">
        <v>85</v>
      </c>
      <c r="C9" s="37" t="s">
        <v>88</v>
      </c>
      <c r="D9" s="37">
        <v>1600000</v>
      </c>
      <c r="E9" s="37" t="s">
        <v>88</v>
      </c>
      <c r="F9" s="37" t="s">
        <v>88</v>
      </c>
    </row>
    <row r="10" spans="1:6" x14ac:dyDescent="0.3">
      <c r="A10" s="46"/>
      <c r="B10" s="36" t="s">
        <v>87</v>
      </c>
      <c r="C10" s="37" t="s">
        <v>88</v>
      </c>
      <c r="D10" s="37">
        <v>90000</v>
      </c>
      <c r="E10" s="37" t="s">
        <v>88</v>
      </c>
      <c r="F10" s="37" t="s">
        <v>88</v>
      </c>
    </row>
    <row r="11" spans="1:6" x14ac:dyDescent="0.3">
      <c r="A11" s="45" t="s">
        <v>84</v>
      </c>
      <c r="B11" s="46"/>
      <c r="C11" s="37">
        <v>2100000</v>
      </c>
      <c r="D11" s="37">
        <v>1650000</v>
      </c>
      <c r="E11" s="37">
        <v>1400000</v>
      </c>
      <c r="F11" s="37">
        <v>2100000</v>
      </c>
    </row>
    <row r="12" spans="1:6" x14ac:dyDescent="0.3">
      <c r="A12" s="45" t="s">
        <v>86</v>
      </c>
      <c r="B12" s="46"/>
      <c r="C12" s="37">
        <v>120000</v>
      </c>
      <c r="D12" s="37">
        <v>135000</v>
      </c>
      <c r="E12" s="37">
        <v>60000</v>
      </c>
      <c r="F12" s="37">
        <v>135000</v>
      </c>
    </row>
  </sheetData>
  <mergeCells count="5">
    <mergeCell ref="A5:A6"/>
    <mergeCell ref="A7:A8"/>
    <mergeCell ref="A9:A10"/>
    <mergeCell ref="A11:B11"/>
    <mergeCell ref="A12:B1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2" sqref="H12"/>
    </sheetView>
  </sheetViews>
  <sheetFormatPr defaultRowHeight="16.5" x14ac:dyDescent="0.3"/>
  <cols>
    <col min="1" max="3" width="10.625" customWidth="1"/>
    <col min="4" max="4" width="12.75" bestFit="1" customWidth="1"/>
    <col min="5" max="5" width="13.625" customWidth="1"/>
    <col min="6" max="7" width="12.125" customWidth="1"/>
  </cols>
  <sheetData>
    <row r="2" spans="1:7" x14ac:dyDescent="0.3">
      <c r="A2" s="7" t="s">
        <v>31</v>
      </c>
      <c r="B2" s="7" t="s">
        <v>32</v>
      </c>
      <c r="C2" s="7" t="s">
        <v>33</v>
      </c>
      <c r="D2" s="7" t="s">
        <v>34</v>
      </c>
      <c r="E2" s="7" t="s">
        <v>35</v>
      </c>
      <c r="F2" s="7" t="s">
        <v>36</v>
      </c>
      <c r="G2" s="7" t="s">
        <v>37</v>
      </c>
    </row>
    <row r="3" spans="1:7" x14ac:dyDescent="0.3">
      <c r="A3" s="4" t="s">
        <v>38</v>
      </c>
      <c r="B3" s="6" t="s">
        <v>39</v>
      </c>
      <c r="C3" s="6" t="s">
        <v>40</v>
      </c>
      <c r="D3" s="4" t="s">
        <v>41</v>
      </c>
      <c r="E3" s="5">
        <v>1800000</v>
      </c>
      <c r="F3" s="5">
        <v>150000</v>
      </c>
      <c r="G3" s="5">
        <v>90000</v>
      </c>
    </row>
    <row r="4" spans="1:7" x14ac:dyDescent="0.3">
      <c r="A4" s="4" t="s">
        <v>42</v>
      </c>
      <c r="B4" s="6" t="s">
        <v>43</v>
      </c>
      <c r="C4" s="6" t="s">
        <v>44</v>
      </c>
      <c r="D4" s="4" t="s">
        <v>45</v>
      </c>
      <c r="E4" s="5">
        <v>2000000</v>
      </c>
      <c r="F4" s="5">
        <v>200000</v>
      </c>
      <c r="G4" s="5">
        <v>90000</v>
      </c>
    </row>
    <row r="5" spans="1:7" x14ac:dyDescent="0.3">
      <c r="A5" s="4" t="s">
        <v>42</v>
      </c>
      <c r="B5" s="6" t="s">
        <v>46</v>
      </c>
      <c r="C5" s="6" t="s">
        <v>40</v>
      </c>
      <c r="D5" s="4" t="s">
        <v>41</v>
      </c>
      <c r="E5" s="5">
        <v>2100000</v>
      </c>
      <c r="F5" s="5">
        <v>150000</v>
      </c>
      <c r="G5" s="5">
        <v>120000</v>
      </c>
    </row>
    <row r="6" spans="1:7" x14ac:dyDescent="0.3">
      <c r="A6" s="4" t="s">
        <v>47</v>
      </c>
      <c r="B6" s="6" t="s">
        <v>48</v>
      </c>
      <c r="C6" s="6" t="s">
        <v>44</v>
      </c>
      <c r="D6" s="4" t="s">
        <v>49</v>
      </c>
      <c r="E6" s="5">
        <v>1500000</v>
      </c>
      <c r="F6" s="5">
        <v>100000</v>
      </c>
      <c r="G6" s="5">
        <v>150000</v>
      </c>
    </row>
    <row r="7" spans="1:7" x14ac:dyDescent="0.3">
      <c r="A7" s="4" t="s">
        <v>50</v>
      </c>
      <c r="B7" s="6" t="s">
        <v>51</v>
      </c>
      <c r="C7" s="6" t="s">
        <v>40</v>
      </c>
      <c r="D7" s="4" t="s">
        <v>52</v>
      </c>
      <c r="E7" s="5">
        <v>1600000</v>
      </c>
      <c r="F7" s="5">
        <v>150000</v>
      </c>
      <c r="G7" s="5">
        <v>90000</v>
      </c>
    </row>
    <row r="8" spans="1:7" x14ac:dyDescent="0.3">
      <c r="A8" s="4" t="s">
        <v>53</v>
      </c>
      <c r="B8" s="6" t="s">
        <v>54</v>
      </c>
      <c r="C8" s="6" t="s">
        <v>44</v>
      </c>
      <c r="D8" s="4" t="s">
        <v>49</v>
      </c>
      <c r="E8" s="5">
        <v>1400000</v>
      </c>
      <c r="F8" s="5">
        <v>100000</v>
      </c>
      <c r="G8" s="5">
        <v>60000</v>
      </c>
    </row>
    <row r="9" spans="1:7" x14ac:dyDescent="0.3">
      <c r="A9" s="4" t="s">
        <v>42</v>
      </c>
      <c r="B9" s="6" t="s">
        <v>55</v>
      </c>
      <c r="C9" s="6" t="s">
        <v>40</v>
      </c>
      <c r="D9" s="4" t="s">
        <v>52</v>
      </c>
      <c r="E9" s="5">
        <v>1700000</v>
      </c>
      <c r="F9" s="5">
        <v>150000</v>
      </c>
      <c r="G9" s="5">
        <v>180000</v>
      </c>
    </row>
    <row r="10" spans="1:7" x14ac:dyDescent="0.3">
      <c r="A10" s="4" t="s">
        <v>38</v>
      </c>
      <c r="B10" s="6" t="s">
        <v>56</v>
      </c>
      <c r="C10" s="6" t="s">
        <v>44</v>
      </c>
      <c r="D10" s="4" t="s">
        <v>52</v>
      </c>
      <c r="E10" s="5">
        <v>1650000</v>
      </c>
      <c r="F10" s="5">
        <v>150000</v>
      </c>
      <c r="G10" s="5">
        <v>120000</v>
      </c>
    </row>
    <row r="11" spans="1:7" x14ac:dyDescent="0.3">
      <c r="A11" s="4" t="s">
        <v>47</v>
      </c>
      <c r="B11" s="6" t="s">
        <v>57</v>
      </c>
      <c r="C11" s="6" t="s">
        <v>44</v>
      </c>
      <c r="D11" s="4" t="s">
        <v>49</v>
      </c>
      <c r="E11" s="5">
        <v>1450000</v>
      </c>
      <c r="F11" s="5">
        <v>100000</v>
      </c>
      <c r="G11" s="5">
        <v>150000</v>
      </c>
    </row>
    <row r="12" spans="1:7" x14ac:dyDescent="0.3">
      <c r="A12" s="4" t="s">
        <v>53</v>
      </c>
      <c r="B12" s="6" t="s">
        <v>58</v>
      </c>
      <c r="C12" s="6" t="s">
        <v>40</v>
      </c>
      <c r="D12" s="4" t="s">
        <v>45</v>
      </c>
      <c r="E12" s="5">
        <v>2200000</v>
      </c>
      <c r="F12" s="5">
        <v>200000</v>
      </c>
      <c r="G12" s="5">
        <v>180000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H24" sqref="H24"/>
    </sheetView>
  </sheetViews>
  <sheetFormatPr defaultRowHeight="16.5" x14ac:dyDescent="0.3"/>
  <cols>
    <col min="1" max="3" width="12.625" customWidth="1"/>
    <col min="4" max="5" width="13.625" customWidth="1"/>
  </cols>
  <sheetData>
    <row r="2" spans="1:5" x14ac:dyDescent="0.3">
      <c r="A2" s="7" t="s">
        <v>31</v>
      </c>
      <c r="B2" s="7" t="s">
        <v>32</v>
      </c>
      <c r="C2" s="7" t="s">
        <v>34</v>
      </c>
      <c r="D2" s="7" t="s">
        <v>36</v>
      </c>
      <c r="E2" s="7" t="s">
        <v>37</v>
      </c>
    </row>
    <row r="3" spans="1:5" x14ac:dyDescent="0.3">
      <c r="A3" s="4" t="s">
        <v>42</v>
      </c>
      <c r="B3" s="6" t="s">
        <v>43</v>
      </c>
      <c r="C3" s="4" t="s">
        <v>45</v>
      </c>
      <c r="D3" s="5">
        <v>200000</v>
      </c>
      <c r="E3" s="5">
        <v>90000</v>
      </c>
    </row>
    <row r="4" spans="1:5" x14ac:dyDescent="0.3">
      <c r="A4" s="4" t="s">
        <v>53</v>
      </c>
      <c r="B4" s="6" t="s">
        <v>58</v>
      </c>
      <c r="C4" s="4" t="s">
        <v>45</v>
      </c>
      <c r="D4" s="5">
        <v>200000</v>
      </c>
      <c r="E4" s="5">
        <v>180000</v>
      </c>
    </row>
    <row r="5" spans="1:5" x14ac:dyDescent="0.3">
      <c r="A5" s="4" t="s">
        <v>38</v>
      </c>
      <c r="B5" s="6" t="s">
        <v>39</v>
      </c>
      <c r="C5" s="4" t="s">
        <v>41</v>
      </c>
      <c r="D5" s="5">
        <v>150000</v>
      </c>
      <c r="E5" s="5">
        <v>90000</v>
      </c>
    </row>
    <row r="6" spans="1:5" x14ac:dyDescent="0.3">
      <c r="A6" s="4" t="s">
        <v>42</v>
      </c>
      <c r="B6" s="6" t="s">
        <v>46</v>
      </c>
      <c r="C6" s="4" t="s">
        <v>41</v>
      </c>
      <c r="D6" s="5">
        <v>150000</v>
      </c>
      <c r="E6" s="5">
        <v>120000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급여명세서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A형</dc:subject>
  <dc:creator>장한수</dc:creator>
  <cp:lastModifiedBy>서희종</cp:lastModifiedBy>
  <dcterms:created xsi:type="dcterms:W3CDTF">2014-12-10T01:47:46Z</dcterms:created>
  <dcterms:modified xsi:type="dcterms:W3CDTF">2017-08-14T06:58:31Z</dcterms:modified>
</cp:coreProperties>
</file>