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405" windowWidth="13935" windowHeight="11760" activeTab="7"/>
  </bookViews>
  <sheets>
    <sheet name="렌트카현황" sheetId="1" r:id="rId1"/>
    <sheet name="부분합" sheetId="9" r:id="rId2"/>
    <sheet name="필터" sheetId="3" r:id="rId3"/>
    <sheet name="시나리오 요약" sheetId="10" r:id="rId4"/>
    <sheet name="시나리오" sheetId="8" r:id="rId5"/>
    <sheet name="피벗테이블 정답" sheetId="11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3" l="1"/>
  <c r="D19" i="9"/>
  <c r="D17" i="9"/>
  <c r="D12" i="9"/>
  <c r="D6" i="9"/>
  <c r="G20" i="9"/>
  <c r="F20" i="9"/>
  <c r="E20" i="9"/>
  <c r="G18" i="9"/>
  <c r="F18" i="9"/>
  <c r="E18" i="9"/>
  <c r="G13" i="9"/>
  <c r="F13" i="9"/>
  <c r="E13" i="9"/>
  <c r="G7" i="9"/>
  <c r="F7" i="9"/>
  <c r="E7" i="9"/>
  <c r="E15" i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12" i="5" l="1"/>
  <c r="G11" i="5"/>
  <c r="G10" i="5"/>
  <c r="G9" i="5"/>
  <c r="G8" i="5"/>
  <c r="G7" i="5"/>
  <c r="G6" i="5"/>
  <c r="G5" i="5"/>
  <c r="G4" i="5"/>
  <c r="G3" i="5"/>
  <c r="G12" i="8"/>
  <c r="G11" i="8"/>
  <c r="G10" i="8"/>
  <c r="G9" i="8"/>
  <c r="G8" i="8"/>
  <c r="G7" i="8"/>
  <c r="G6" i="8"/>
  <c r="G5" i="8"/>
  <c r="G4" i="8"/>
  <c r="G3" i="8"/>
  <c r="G4" i="1"/>
  <c r="G9" i="1"/>
  <c r="G8" i="1"/>
  <c r="G6" i="1"/>
  <c r="G7" i="1"/>
  <c r="G5" i="1"/>
  <c r="G3" i="1"/>
  <c r="G10" i="1"/>
  <c r="G11" i="1"/>
  <c r="G12" i="1"/>
</calcChain>
</file>

<file path=xl/sharedStrings.xml><?xml version="1.0" encoding="utf-8"?>
<sst xmlns="http://schemas.openxmlformats.org/spreadsheetml/2006/main" count="258" uniqueCount="71">
  <si>
    <t>순위</t>
    <phoneticPr fontId="4" type="noConversion"/>
  </si>
  <si>
    <t>비고</t>
    <phoneticPr fontId="4" type="noConversion"/>
  </si>
  <si>
    <t>조건</t>
    <phoneticPr fontId="2" type="noConversion"/>
  </si>
  <si>
    <t>출고날짜</t>
    <phoneticPr fontId="2" type="noConversion"/>
  </si>
  <si>
    <t>대여일수</t>
    <phoneticPr fontId="2" type="noConversion"/>
  </si>
  <si>
    <t>1일당 요금</t>
    <phoneticPr fontId="2" type="noConversion"/>
  </si>
  <si>
    <t>총대여요금</t>
    <phoneticPr fontId="2" type="noConversion"/>
  </si>
  <si>
    <t>차량명</t>
  </si>
  <si>
    <t>제조사</t>
  </si>
  <si>
    <t>출고날짜</t>
  </si>
  <si>
    <t>대여일수</t>
  </si>
  <si>
    <t>1일당 요금</t>
  </si>
  <si>
    <t>총대여요금</t>
  </si>
  <si>
    <t>티볼리</t>
  </si>
  <si>
    <t>쌍용</t>
  </si>
  <si>
    <t>QM3</t>
  </si>
  <si>
    <t>르노삼성</t>
  </si>
  <si>
    <t>레조</t>
  </si>
  <si>
    <t>한국지엠</t>
  </si>
  <si>
    <t>스포티지</t>
  </si>
  <si>
    <t>기아</t>
  </si>
  <si>
    <t>소나타</t>
  </si>
  <si>
    <t>현대</t>
  </si>
  <si>
    <t>SM6</t>
  </si>
  <si>
    <t>모닝</t>
  </si>
  <si>
    <t>제네시스</t>
  </si>
  <si>
    <t>스파크</t>
  </si>
  <si>
    <t>체어맨</t>
  </si>
  <si>
    <t>연료</t>
    <phoneticPr fontId="2" type="noConversion"/>
  </si>
  <si>
    <t>디젤</t>
    <phoneticPr fontId="2" type="noConversion"/>
  </si>
  <si>
    <t>LPG</t>
    <phoneticPr fontId="2" type="noConversion"/>
  </si>
  <si>
    <t>가솔린</t>
    <phoneticPr fontId="2" type="noConversion"/>
  </si>
  <si>
    <t>연료</t>
  </si>
  <si>
    <t>디젤</t>
  </si>
  <si>
    <t>LPG</t>
  </si>
  <si>
    <t>가솔린</t>
  </si>
  <si>
    <t>'1일당 요금'의 최대값-최소값 차이</t>
    <phoneticPr fontId="2" type="noConversion"/>
  </si>
  <si>
    <t>'제조사'가 "쌍용"인 '총대여요금'의 평균</t>
    <phoneticPr fontId="2" type="noConversion"/>
  </si>
  <si>
    <t>'총대여요금' 중 세 번째로 큰 값</t>
    <phoneticPr fontId="2" type="noConversion"/>
  </si>
  <si>
    <t>디젤 평균</t>
  </si>
  <si>
    <t>가솔린 평균</t>
  </si>
  <si>
    <t>LPG 평균</t>
  </si>
  <si>
    <t>전체 평균</t>
  </si>
  <si>
    <t>디젤 개수</t>
  </si>
  <si>
    <t>가솔린 개수</t>
  </si>
  <si>
    <t>LPG 개수</t>
  </si>
  <si>
    <t>전체 개수</t>
  </si>
  <si>
    <t>$F$9</t>
  </si>
  <si>
    <t>$F$10</t>
  </si>
  <si>
    <t>$F$11</t>
  </si>
  <si>
    <t>$F$12</t>
  </si>
  <si>
    <t>$G$9</t>
  </si>
  <si>
    <t>$G$10</t>
  </si>
  <si>
    <t>$G$11</t>
  </si>
  <si>
    <t>$G$12</t>
  </si>
  <si>
    <t>1일당 요금 6140 인상</t>
  </si>
  <si>
    <t>만든 사람 HYUNWOO 날짜 2017-05-19</t>
  </si>
  <si>
    <t>1일당 요금 4850 인하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</si>
  <si>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</si>
  <si>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</si>
  <si>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</si>
  <si>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</si>
  <si>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</si>
  <si>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</si>
  <si>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</si>
  <si>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총대여요금</t>
  </si>
  <si>
    <t>전체 평균 : 총대여요금</t>
  </si>
  <si>
    <t>평균 : 1일당 요금</t>
  </si>
  <si>
    <t>전체 평균 : 1일당 요금</t>
  </si>
  <si>
    <t>***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</si>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</sst>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일&quot;"/>
    <numFmt numFmtId="177" formatCode="#,##0_ "/>
    <numFmt numFmtId="178" formatCode="#&quot;위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7" formatCode="#,##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en-US" sz="1800">
                <a:latin typeface="궁서" panose="02030600000101010101" pitchFamily="18" charset="-127"/>
                <a:ea typeface="궁서" panose="02030600000101010101" pitchFamily="18" charset="-127"/>
              </a:rPr>
              <a:t>2</a:t>
            </a:r>
            <a:r>
              <a:rPr lang="ko-KR" sz="1800">
                <a:latin typeface="궁서" panose="02030600000101010101" pitchFamily="18" charset="-127"/>
                <a:ea typeface="궁서" panose="02030600000101010101" pitchFamily="18" charset="-127"/>
              </a:rPr>
              <a:t>분기 출고 차량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1일당 요금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르노삼성</c:v>
                </c:pt>
                <c:pt idx="1">
                  <c:v>한국지엠</c:v>
                </c:pt>
                <c:pt idx="2">
                  <c:v>쌍용</c:v>
                </c:pt>
                <c:pt idx="3">
                  <c:v>현대</c:v>
                </c:pt>
              </c:strCache>
            </c:strRef>
          </c:cat>
          <c:val>
            <c:numRef>
              <c:f>차트!$D$3:$D$6</c:f>
              <c:numCache>
                <c:formatCode>_(* #,##0_);_(* \(#,##0\);_(* "-"_);_(@_)</c:formatCode>
                <c:ptCount val="4"/>
                <c:pt idx="0">
                  <c:v>75000</c:v>
                </c:pt>
                <c:pt idx="1">
                  <c:v>75000</c:v>
                </c:pt>
                <c:pt idx="2">
                  <c:v>100000</c:v>
                </c:pt>
                <c:pt idx="3">
                  <c:v>70000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총대여요금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차트!$A$3:$A$6</c:f>
              <c:strCache>
                <c:ptCount val="4"/>
                <c:pt idx="0">
                  <c:v>르노삼성</c:v>
                </c:pt>
                <c:pt idx="1">
                  <c:v>한국지엠</c:v>
                </c:pt>
                <c:pt idx="2">
                  <c:v>쌍용</c:v>
                </c:pt>
                <c:pt idx="3">
                  <c:v>현대</c:v>
                </c:pt>
              </c:strCache>
            </c:strRef>
          </c:cat>
          <c:val>
            <c:numRef>
              <c:f>차트!$E$3:$E$6</c:f>
              <c:numCache>
                <c:formatCode>_(* #,##0_);_(* \(#,##0\);_(* "-"_);_(@_)</c:formatCode>
                <c:ptCount val="4"/>
                <c:pt idx="0">
                  <c:v>300000</c:v>
                </c:pt>
                <c:pt idx="1">
                  <c:v>150000</c:v>
                </c:pt>
                <c:pt idx="2">
                  <c:v>300000</c:v>
                </c:pt>
                <c:pt idx="3">
                  <c:v>210000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64096"/>
        <c:axId val="267766016"/>
      </c:barChart>
      <c:catAx>
        <c:axId val="26776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7766016"/>
        <c:crosses val="autoZero"/>
        <c:auto val="1"/>
        <c:lblAlgn val="ctr"/>
        <c:lblOffset val="100"/>
        <c:noMultiLvlLbl val="0"/>
      </c:catAx>
      <c:valAx>
        <c:axId val="2677660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67764096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1750">
      <a:solidFill>
        <a:srgbClr val="0070C0"/>
      </a:solidFill>
      <a:prstDash val="sysDash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7</xdr:col>
      <xdr:colOff>781050</xdr:colOff>
      <xdr:row>0</xdr:row>
      <xdr:rowOff>971550</xdr:rowOff>
    </xdr:to>
    <xdr:sp macro="" textlink="">
      <xdr:nvSpPr>
        <xdr:cNvPr id="2" name="순서도: 저장 데이터 1"/>
        <xdr:cNvSpPr/>
      </xdr:nvSpPr>
      <xdr:spPr>
        <a:xfrm>
          <a:off x="1066800" y="38100"/>
          <a:ext cx="6638925" cy="933450"/>
        </a:xfrm>
        <a:prstGeom prst="flowChartOnlineStorag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돋움체" panose="020B0609000101010101" pitchFamily="49" charset="-127"/>
              <a:ea typeface="돋움체" panose="020B0609000101010101" pitchFamily="49" charset="-127"/>
            </a:rPr>
            <a:t>상반기 렌트카 출고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23812</xdr:rowOff>
    </xdr:from>
    <xdr:to>
      <xdr:col>6</xdr:col>
      <xdr:colOff>657225</xdr:colOff>
      <xdr:row>23</xdr:row>
      <xdr:rowOff>190500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874.454964699071" createdVersion="4" refreshedVersion="4" minRefreshableVersion="3" recordCount="10">
  <cacheSource type="worksheet">
    <worksheetSource ref="A2:G12" sheet="피벗테이블"/>
  </cacheSource>
  <cacheFields count="7">
    <cacheField name="차량명" numFmtId="0">
      <sharedItems/>
    </cacheField>
    <cacheField name="제조사" numFmtId="0">
      <sharedItems count="5">
        <s v="쌍용"/>
        <s v="르노삼성"/>
        <s v="한국지엠"/>
        <s v="기아"/>
        <s v="현대"/>
      </sharedItems>
    </cacheField>
    <cacheField name="연료" numFmtId="0">
      <sharedItems count="3">
        <s v="디젤"/>
        <s v="LPG"/>
        <s v="가솔린"/>
      </sharedItems>
    </cacheField>
    <cacheField name="출고날짜" numFmtId="14">
      <sharedItems containsSemiMixedTypes="0" containsNonDate="0" containsDate="1" containsString="0" minDate="2017-01-04T00:00:00" maxDate="2017-05-16T00:00:00"/>
    </cacheField>
    <cacheField name="대여일수" numFmtId="0">
      <sharedItems containsSemiMixedTypes="0" containsString="0" containsNumber="1" containsInteger="1" minValue="1" maxValue="4"/>
    </cacheField>
    <cacheField name="1일당 요금" numFmtId="41">
      <sharedItems containsSemiMixedTypes="0" containsString="0" containsNumber="1" containsInteger="1" minValue="50000" maxValue="110000"/>
    </cacheField>
    <cacheField name="총대여요금" numFmtId="41">
      <sharedItems containsSemiMixedTypes="0" containsString="0" containsNumber="1" containsInteger="1" minValue="95000" maxValue="3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티볼리"/>
    <x v="0"/>
    <x v="0"/>
    <d v="2017-01-04T00:00:00"/>
    <n v="4"/>
    <n v="90000"/>
    <n v="360000"/>
  </r>
  <r>
    <s v="QM3"/>
    <x v="1"/>
    <x v="0"/>
    <d v="2017-02-03T00:00:00"/>
    <n v="4"/>
    <n v="80000"/>
    <n v="320000"/>
  </r>
  <r>
    <s v="레조"/>
    <x v="2"/>
    <x v="1"/>
    <d v="2017-04-17T00:00:00"/>
    <n v="2"/>
    <n v="75000"/>
    <n v="150000"/>
  </r>
  <r>
    <s v="스포티지"/>
    <x v="3"/>
    <x v="0"/>
    <d v="2017-03-09T00:00:00"/>
    <n v="1"/>
    <n v="95000"/>
    <n v="95000"/>
  </r>
  <r>
    <s v="소나타"/>
    <x v="4"/>
    <x v="1"/>
    <d v="2017-05-15T00:00:00"/>
    <n v="3"/>
    <n v="70000"/>
    <n v="210000"/>
  </r>
  <r>
    <s v="SM6"/>
    <x v="1"/>
    <x v="1"/>
    <d v="2017-04-06T00:00:00"/>
    <n v="4"/>
    <n v="75000"/>
    <n v="300000"/>
  </r>
  <r>
    <s v="모닝"/>
    <x v="3"/>
    <x v="2"/>
    <d v="2017-01-05T00:00:00"/>
    <n v="2"/>
    <n v="55000"/>
    <n v="110000"/>
  </r>
  <r>
    <s v="제네시스"/>
    <x v="4"/>
    <x v="2"/>
    <d v="2017-02-27T00:00:00"/>
    <n v="1"/>
    <n v="110000"/>
    <n v="110000"/>
  </r>
  <r>
    <s v="스파크"/>
    <x v="2"/>
    <x v="2"/>
    <d v="2017-03-31T00:00:00"/>
    <n v="2"/>
    <n v="50000"/>
    <n v="100000"/>
  </r>
  <r>
    <s v="체어맨"/>
    <x v="0"/>
    <x v="2"/>
    <d v="2017-05-09T00:00:00"/>
    <n v="3"/>
    <n v="100000"/>
    <n v="3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Col" compact="0" outline="0" showAll="0">
      <items count="6">
        <item x="3"/>
        <item x="1"/>
        <item h="1" x="0"/>
        <item x="2"/>
        <item h="1" x="4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compact="0" numFmtId="14" outline="0" showAll="0"/>
    <pivotField compact="0" outline="0" showAll="0"/>
    <pivotField dataField="1" compact="0" numFmtId="41" outline="0" showAll="0"/>
    <pivotField dataField="1" compact="0" numFmtId="41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3"/>
    </i>
  </colItems>
  <dataFields count="2">
    <dataField name="평균 : 1일당 요금" fld="5" subtotal="average" baseField="2" baseItem="0"/>
    <dataField name="평균 : 총대여요금" fld="6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6" sqref="J16"/>
    </sheetView>
  </sheetViews>
  <sheetFormatPr defaultRowHeight="13.5" x14ac:dyDescent="0.3"/>
  <cols>
    <col min="1" max="3" width="13.625" style="1" customWidth="1"/>
    <col min="4" max="4" width="14.375" style="1" bestFit="1" customWidth="1"/>
    <col min="5" max="5" width="11.625" style="1" customWidth="1"/>
    <col min="6" max="7" width="12" style="1" customWidth="1"/>
    <col min="8" max="8" width="10.625" style="1" customWidth="1"/>
    <col min="9" max="9" width="11.625" style="1" customWidth="1"/>
    <col min="10" max="16384" width="9" style="1"/>
  </cols>
  <sheetData>
    <row r="1" spans="1:9" ht="80.099999999999994" customHeight="1" x14ac:dyDescent="0.3">
      <c r="A1" s="3"/>
    </row>
    <row r="2" spans="1:9" ht="18" customHeight="1" x14ac:dyDescent="0.3">
      <c r="A2" s="7" t="s">
        <v>7</v>
      </c>
      <c r="B2" s="7" t="s">
        <v>8</v>
      </c>
      <c r="C2" s="7" t="s">
        <v>32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0</v>
      </c>
      <c r="I2" s="7" t="s">
        <v>1</v>
      </c>
    </row>
    <row r="3" spans="1:9" ht="18" customHeight="1" x14ac:dyDescent="0.3">
      <c r="A3" s="6" t="s">
        <v>13</v>
      </c>
      <c r="B3" s="4" t="s">
        <v>14</v>
      </c>
      <c r="C3" s="6" t="s">
        <v>33</v>
      </c>
      <c r="D3" s="8">
        <v>42739</v>
      </c>
      <c r="E3" s="14">
        <v>4</v>
      </c>
      <c r="F3" s="15">
        <v>90000</v>
      </c>
      <c r="G3" s="16">
        <f>E3*F3</f>
        <v>360000</v>
      </c>
      <c r="H3" s="18">
        <f>RANK(G3,$G$3:$G$12)</f>
        <v>1</v>
      </c>
      <c r="I3" s="6" t="str">
        <f>IF(E3&gt;=3,"특가적용","")</f>
        <v>특가적용</v>
      </c>
    </row>
    <row r="4" spans="1:9" ht="18" customHeight="1" x14ac:dyDescent="0.3">
      <c r="A4" s="6" t="s">
        <v>15</v>
      </c>
      <c r="B4" s="4" t="s">
        <v>16</v>
      </c>
      <c r="C4" s="6" t="s">
        <v>33</v>
      </c>
      <c r="D4" s="8">
        <v>42769</v>
      </c>
      <c r="E4" s="14">
        <v>4</v>
      </c>
      <c r="F4" s="15">
        <v>80000</v>
      </c>
      <c r="G4" s="16">
        <f>E4*F4</f>
        <v>320000</v>
      </c>
      <c r="H4" s="18">
        <f t="shared" ref="H4:H12" si="0">RANK(G4,$G$3:$G$12)</f>
        <v>2</v>
      </c>
      <c r="I4" s="6" t="str">
        <f t="shared" ref="I4:I12" si="1">IF(E4&gt;=3,"특가적용","")</f>
        <v>특가적용</v>
      </c>
    </row>
    <row r="5" spans="1:9" ht="18" customHeight="1" x14ac:dyDescent="0.3">
      <c r="A5" s="6" t="s">
        <v>17</v>
      </c>
      <c r="B5" s="4" t="s">
        <v>18</v>
      </c>
      <c r="C5" s="6" t="s">
        <v>34</v>
      </c>
      <c r="D5" s="8">
        <v>42842</v>
      </c>
      <c r="E5" s="14">
        <v>2</v>
      </c>
      <c r="F5" s="15">
        <v>75000</v>
      </c>
      <c r="G5" s="16">
        <f>E5*F5</f>
        <v>150000</v>
      </c>
      <c r="H5" s="18">
        <f t="shared" si="0"/>
        <v>6</v>
      </c>
      <c r="I5" s="6" t="str">
        <f t="shared" si="1"/>
        <v/>
      </c>
    </row>
    <row r="6" spans="1:9" ht="18" customHeight="1" x14ac:dyDescent="0.3">
      <c r="A6" s="6" t="s">
        <v>19</v>
      </c>
      <c r="B6" s="4" t="s">
        <v>20</v>
      </c>
      <c r="C6" s="6" t="s">
        <v>33</v>
      </c>
      <c r="D6" s="8">
        <v>42803</v>
      </c>
      <c r="E6" s="14">
        <v>1</v>
      </c>
      <c r="F6" s="15">
        <v>95000</v>
      </c>
      <c r="G6" s="16">
        <f t="shared" ref="G6:G12" si="2">E6*F6</f>
        <v>95000</v>
      </c>
      <c r="H6" s="18">
        <f t="shared" si="0"/>
        <v>10</v>
      </c>
      <c r="I6" s="6" t="str">
        <f t="shared" si="1"/>
        <v/>
      </c>
    </row>
    <row r="7" spans="1:9" ht="18" customHeight="1" x14ac:dyDescent="0.3">
      <c r="A7" s="6" t="s">
        <v>21</v>
      </c>
      <c r="B7" s="4" t="s">
        <v>22</v>
      </c>
      <c r="C7" s="6" t="s">
        <v>34</v>
      </c>
      <c r="D7" s="8">
        <v>42870</v>
      </c>
      <c r="E7" s="14">
        <v>3</v>
      </c>
      <c r="F7" s="15">
        <v>70000</v>
      </c>
      <c r="G7" s="16">
        <f t="shared" si="2"/>
        <v>210000</v>
      </c>
      <c r="H7" s="18">
        <f t="shared" si="0"/>
        <v>5</v>
      </c>
      <c r="I7" s="6" t="str">
        <f t="shared" si="1"/>
        <v>특가적용</v>
      </c>
    </row>
    <row r="8" spans="1:9" ht="18" customHeight="1" x14ac:dyDescent="0.3">
      <c r="A8" s="6" t="s">
        <v>23</v>
      </c>
      <c r="B8" s="4" t="s">
        <v>16</v>
      </c>
      <c r="C8" s="6" t="s">
        <v>34</v>
      </c>
      <c r="D8" s="8">
        <v>42831</v>
      </c>
      <c r="E8" s="14">
        <v>4</v>
      </c>
      <c r="F8" s="15">
        <v>75000</v>
      </c>
      <c r="G8" s="16">
        <f>E8*F8</f>
        <v>300000</v>
      </c>
      <c r="H8" s="18">
        <f t="shared" si="0"/>
        <v>3</v>
      </c>
      <c r="I8" s="6" t="str">
        <f t="shared" si="1"/>
        <v>특가적용</v>
      </c>
    </row>
    <row r="9" spans="1:9" ht="18" customHeight="1" x14ac:dyDescent="0.3">
      <c r="A9" s="6" t="s">
        <v>24</v>
      </c>
      <c r="B9" s="4" t="s">
        <v>20</v>
      </c>
      <c r="C9" s="6" t="s">
        <v>35</v>
      </c>
      <c r="D9" s="8">
        <v>42740</v>
      </c>
      <c r="E9" s="14">
        <v>2</v>
      </c>
      <c r="F9" s="15">
        <v>55000</v>
      </c>
      <c r="G9" s="16">
        <f>E9*F9</f>
        <v>110000</v>
      </c>
      <c r="H9" s="18">
        <f t="shared" si="0"/>
        <v>7</v>
      </c>
      <c r="I9" s="6" t="str">
        <f t="shared" si="1"/>
        <v/>
      </c>
    </row>
    <row r="10" spans="1:9" ht="18" customHeight="1" x14ac:dyDescent="0.3">
      <c r="A10" s="6" t="s">
        <v>25</v>
      </c>
      <c r="B10" s="4" t="s">
        <v>22</v>
      </c>
      <c r="C10" s="6" t="s">
        <v>35</v>
      </c>
      <c r="D10" s="8">
        <v>42793</v>
      </c>
      <c r="E10" s="14">
        <v>1</v>
      </c>
      <c r="F10" s="15">
        <v>110000</v>
      </c>
      <c r="G10" s="16">
        <f t="shared" si="2"/>
        <v>110000</v>
      </c>
      <c r="H10" s="18">
        <f t="shared" si="0"/>
        <v>7</v>
      </c>
      <c r="I10" s="6" t="str">
        <f t="shared" si="1"/>
        <v/>
      </c>
    </row>
    <row r="11" spans="1:9" ht="18" customHeight="1" x14ac:dyDescent="0.3">
      <c r="A11" s="6" t="s">
        <v>26</v>
      </c>
      <c r="B11" s="4" t="s">
        <v>18</v>
      </c>
      <c r="C11" s="6" t="s">
        <v>35</v>
      </c>
      <c r="D11" s="8">
        <v>42825</v>
      </c>
      <c r="E11" s="14">
        <v>2</v>
      </c>
      <c r="F11" s="15">
        <v>50000</v>
      </c>
      <c r="G11" s="16">
        <f t="shared" si="2"/>
        <v>100000</v>
      </c>
      <c r="H11" s="18">
        <f t="shared" si="0"/>
        <v>9</v>
      </c>
      <c r="I11" s="6" t="str">
        <f t="shared" si="1"/>
        <v/>
      </c>
    </row>
    <row r="12" spans="1:9" ht="18" customHeight="1" x14ac:dyDescent="0.3">
      <c r="A12" s="6" t="s">
        <v>27</v>
      </c>
      <c r="B12" s="4" t="s">
        <v>14</v>
      </c>
      <c r="C12" s="6" t="s">
        <v>35</v>
      </c>
      <c r="D12" s="8">
        <v>42864</v>
      </c>
      <c r="E12" s="14">
        <v>3</v>
      </c>
      <c r="F12" s="15">
        <v>100000</v>
      </c>
      <c r="G12" s="16">
        <f t="shared" si="2"/>
        <v>300000</v>
      </c>
      <c r="H12" s="18">
        <f t="shared" si="0"/>
        <v>3</v>
      </c>
      <c r="I12" s="6" t="str">
        <f t="shared" si="1"/>
        <v>특가적용</v>
      </c>
    </row>
    <row r="13" spans="1:9" ht="18" customHeight="1" x14ac:dyDescent="0.3">
      <c r="A13" s="11" t="s">
        <v>37</v>
      </c>
      <c r="B13" s="12"/>
      <c r="C13" s="12"/>
      <c r="D13" s="13"/>
      <c r="E13" s="17">
        <f>DAVERAGE(A2:I12,G2,B2:B3)</f>
        <v>330000</v>
      </c>
      <c r="F13" s="17"/>
      <c r="G13" s="17"/>
      <c r="H13" s="9"/>
      <c r="I13" s="9"/>
    </row>
    <row r="14" spans="1:9" ht="18" customHeight="1" x14ac:dyDescent="0.3">
      <c r="A14" s="11" t="s">
        <v>36</v>
      </c>
      <c r="B14" s="12"/>
      <c r="C14" s="12"/>
      <c r="D14" s="13"/>
      <c r="E14" s="17">
        <f>MAX(F3:F12)-MIN(F3:F12)</f>
        <v>60000</v>
      </c>
      <c r="F14" s="17"/>
      <c r="G14" s="17"/>
      <c r="H14" s="9"/>
      <c r="I14" s="9"/>
    </row>
    <row r="15" spans="1:9" ht="18" customHeight="1" x14ac:dyDescent="0.3">
      <c r="A15" s="11" t="s">
        <v>38</v>
      </c>
      <c r="B15" s="12"/>
      <c r="C15" s="12"/>
      <c r="D15" s="13"/>
      <c r="E15" s="17">
        <f>LARGE(G3:G12,3)</f>
        <v>300000</v>
      </c>
      <c r="F15" s="17"/>
      <c r="G15" s="17"/>
      <c r="H15" s="9"/>
      <c r="I15" s="9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$C3="LPG"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3" width="13.625" customWidth="1"/>
    <col min="4" max="4" width="14.375" customWidth="1" outlineLevel="1"/>
    <col min="5" max="5" width="11.625" customWidth="1" outlineLevel="1"/>
    <col min="6" max="7" width="12" customWidth="1" outlineLevel="1"/>
  </cols>
  <sheetData>
    <row r="2" spans="1:7" x14ac:dyDescent="0.3">
      <c r="A2" s="7" t="s">
        <v>7</v>
      </c>
      <c r="B2" s="7" t="s">
        <v>8</v>
      </c>
      <c r="C2" s="7" t="s">
        <v>28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 outlineLevel="3" x14ac:dyDescent="0.3">
      <c r="A3" s="4" t="s">
        <v>13</v>
      </c>
      <c r="B3" s="6" t="s">
        <v>14</v>
      </c>
      <c r="C3" s="6" t="s">
        <v>29</v>
      </c>
      <c r="D3" s="8">
        <v>42739</v>
      </c>
      <c r="E3" s="24">
        <v>4</v>
      </c>
      <c r="F3" s="5">
        <v>90000</v>
      </c>
      <c r="G3" s="5">
        <v>360000</v>
      </c>
    </row>
    <row r="4" spans="1:7" outlineLevel="3" x14ac:dyDescent="0.3">
      <c r="A4" s="4" t="s">
        <v>15</v>
      </c>
      <c r="B4" s="6" t="s">
        <v>16</v>
      </c>
      <c r="C4" s="6" t="s">
        <v>29</v>
      </c>
      <c r="D4" s="8">
        <v>42769</v>
      </c>
      <c r="E4" s="24">
        <v>4</v>
      </c>
      <c r="F4" s="5">
        <v>80000</v>
      </c>
      <c r="G4" s="5">
        <v>320000</v>
      </c>
    </row>
    <row r="5" spans="1:7" outlineLevel="3" x14ac:dyDescent="0.3">
      <c r="A5" s="4" t="s">
        <v>19</v>
      </c>
      <c r="B5" s="6" t="s">
        <v>20</v>
      </c>
      <c r="C5" s="6" t="s">
        <v>29</v>
      </c>
      <c r="D5" s="8">
        <v>42803</v>
      </c>
      <c r="E5" s="24">
        <v>1</v>
      </c>
      <c r="F5" s="5">
        <v>95000</v>
      </c>
      <c r="G5" s="5">
        <v>95000</v>
      </c>
    </row>
    <row r="6" spans="1:7" outlineLevel="2" x14ac:dyDescent="0.3">
      <c r="A6" s="4"/>
      <c r="B6" s="6"/>
      <c r="C6" s="10" t="s">
        <v>43</v>
      </c>
      <c r="D6" s="4">
        <f>SUBTOTAL(3,D3:D5)</f>
        <v>3</v>
      </c>
      <c r="E6" s="24"/>
      <c r="F6" s="5"/>
      <c r="G6" s="5"/>
    </row>
    <row r="7" spans="1:7" outlineLevel="1" x14ac:dyDescent="0.3">
      <c r="A7" s="4"/>
      <c r="B7" s="6"/>
      <c r="C7" s="10" t="s">
        <v>39</v>
      </c>
      <c r="D7" s="8"/>
      <c r="E7" s="24">
        <f>SUBTOTAL(1,E3:E5)</f>
        <v>3</v>
      </c>
      <c r="F7" s="5">
        <f>SUBTOTAL(1,F3:F5)</f>
        <v>88333.333333333328</v>
      </c>
      <c r="G7" s="5">
        <f>SUBTOTAL(1,G3:G5)</f>
        <v>258333.33333333334</v>
      </c>
    </row>
    <row r="8" spans="1:7" outlineLevel="3" x14ac:dyDescent="0.3">
      <c r="A8" s="4" t="s">
        <v>24</v>
      </c>
      <c r="B8" s="6" t="s">
        <v>20</v>
      </c>
      <c r="C8" s="6" t="s">
        <v>31</v>
      </c>
      <c r="D8" s="8">
        <v>42740</v>
      </c>
      <c r="E8" s="24">
        <v>2</v>
      </c>
      <c r="F8" s="5">
        <v>55000</v>
      </c>
      <c r="G8" s="5">
        <v>110000</v>
      </c>
    </row>
    <row r="9" spans="1:7" outlineLevel="3" x14ac:dyDescent="0.3">
      <c r="A9" s="4" t="s">
        <v>25</v>
      </c>
      <c r="B9" s="6" t="s">
        <v>22</v>
      </c>
      <c r="C9" s="6" t="s">
        <v>31</v>
      </c>
      <c r="D9" s="8">
        <v>42793</v>
      </c>
      <c r="E9" s="24">
        <v>1</v>
      </c>
      <c r="F9" s="5">
        <v>110000</v>
      </c>
      <c r="G9" s="5">
        <v>110000</v>
      </c>
    </row>
    <row r="10" spans="1:7" outlineLevel="3" x14ac:dyDescent="0.3">
      <c r="A10" s="4" t="s">
        <v>26</v>
      </c>
      <c r="B10" s="6" t="s">
        <v>18</v>
      </c>
      <c r="C10" s="6" t="s">
        <v>31</v>
      </c>
      <c r="D10" s="8">
        <v>42825</v>
      </c>
      <c r="E10" s="24">
        <v>2</v>
      </c>
      <c r="F10" s="5">
        <v>50000</v>
      </c>
      <c r="G10" s="5">
        <v>100000</v>
      </c>
    </row>
    <row r="11" spans="1:7" outlineLevel="3" x14ac:dyDescent="0.3">
      <c r="A11" s="4" t="s">
        <v>27</v>
      </c>
      <c r="B11" s="6" t="s">
        <v>14</v>
      </c>
      <c r="C11" s="6" t="s">
        <v>31</v>
      </c>
      <c r="D11" s="8">
        <v>42864</v>
      </c>
      <c r="E11" s="24">
        <v>3</v>
      </c>
      <c r="F11" s="5">
        <v>100000</v>
      </c>
      <c r="G11" s="5">
        <v>300000</v>
      </c>
    </row>
    <row r="12" spans="1:7" outlineLevel="2" x14ac:dyDescent="0.3">
      <c r="A12" s="4"/>
      <c r="B12" s="6"/>
      <c r="C12" s="10" t="s">
        <v>44</v>
      </c>
      <c r="D12" s="4">
        <f>SUBTOTAL(3,D8:D11)</f>
        <v>4</v>
      </c>
      <c r="E12" s="24"/>
      <c r="F12" s="5"/>
      <c r="G12" s="5"/>
    </row>
    <row r="13" spans="1:7" outlineLevel="1" x14ac:dyDescent="0.3">
      <c r="A13" s="4"/>
      <c r="B13" s="6"/>
      <c r="C13" s="10" t="s">
        <v>40</v>
      </c>
      <c r="D13" s="8"/>
      <c r="E13" s="24">
        <f>SUBTOTAL(1,E8:E11)</f>
        <v>2</v>
      </c>
      <c r="F13" s="5">
        <f>SUBTOTAL(1,F8:F11)</f>
        <v>78750</v>
      </c>
      <c r="G13" s="5">
        <f>SUBTOTAL(1,G8:G11)</f>
        <v>155000</v>
      </c>
    </row>
    <row r="14" spans="1:7" outlineLevel="3" x14ac:dyDescent="0.3">
      <c r="A14" s="4" t="s">
        <v>17</v>
      </c>
      <c r="B14" s="6" t="s">
        <v>18</v>
      </c>
      <c r="C14" s="6" t="s">
        <v>30</v>
      </c>
      <c r="D14" s="8">
        <v>42842</v>
      </c>
      <c r="E14" s="24">
        <v>2</v>
      </c>
      <c r="F14" s="5">
        <v>75000</v>
      </c>
      <c r="G14" s="5">
        <v>150000</v>
      </c>
    </row>
    <row r="15" spans="1:7" outlineLevel="3" x14ac:dyDescent="0.3">
      <c r="A15" s="4" t="s">
        <v>21</v>
      </c>
      <c r="B15" s="6" t="s">
        <v>22</v>
      </c>
      <c r="C15" s="6" t="s">
        <v>30</v>
      </c>
      <c r="D15" s="8">
        <v>42870</v>
      </c>
      <c r="E15" s="24">
        <v>3</v>
      </c>
      <c r="F15" s="5">
        <v>70000</v>
      </c>
      <c r="G15" s="5">
        <v>210000</v>
      </c>
    </row>
    <row r="16" spans="1:7" outlineLevel="3" x14ac:dyDescent="0.3">
      <c r="A16" s="4" t="s">
        <v>23</v>
      </c>
      <c r="B16" s="6" t="s">
        <v>16</v>
      </c>
      <c r="C16" s="6" t="s">
        <v>30</v>
      </c>
      <c r="D16" s="8">
        <v>42831</v>
      </c>
      <c r="E16" s="24">
        <v>4</v>
      </c>
      <c r="F16" s="5">
        <v>75000</v>
      </c>
      <c r="G16" s="5">
        <v>300000</v>
      </c>
    </row>
    <row r="17" spans="1:7" outlineLevel="2" x14ac:dyDescent="0.3">
      <c r="A17" s="19"/>
      <c r="B17" s="20"/>
      <c r="C17" s="23" t="s">
        <v>45</v>
      </c>
      <c r="D17" s="19">
        <f>SUBTOTAL(3,D14:D16)</f>
        <v>3</v>
      </c>
      <c r="E17" s="25"/>
      <c r="F17" s="22"/>
      <c r="G17" s="22"/>
    </row>
    <row r="18" spans="1:7" outlineLevel="1" x14ac:dyDescent="0.3">
      <c r="A18" s="19"/>
      <c r="B18" s="20"/>
      <c r="C18" s="23" t="s">
        <v>41</v>
      </c>
      <c r="D18" s="21"/>
      <c r="E18" s="25">
        <f>SUBTOTAL(1,E14:E16)</f>
        <v>3</v>
      </c>
      <c r="F18" s="22">
        <f>SUBTOTAL(1,F14:F16)</f>
        <v>73333.333333333328</v>
      </c>
      <c r="G18" s="22">
        <f>SUBTOTAL(1,G14:G16)</f>
        <v>220000</v>
      </c>
    </row>
    <row r="19" spans="1:7" x14ac:dyDescent="0.3">
      <c r="A19" s="19"/>
      <c r="B19" s="20"/>
      <c r="C19" s="23" t="s">
        <v>46</v>
      </c>
      <c r="D19" s="19">
        <f>SUBTOTAL(3,D3:D16)</f>
        <v>10</v>
      </c>
      <c r="E19" s="25"/>
      <c r="F19" s="22"/>
      <c r="G19" s="22"/>
    </row>
    <row r="20" spans="1:7" x14ac:dyDescent="0.3">
      <c r="A20" s="19"/>
      <c r="B20" s="20"/>
      <c r="C20" s="23" t="s">
        <v>42</v>
      </c>
      <c r="D20" s="21"/>
      <c r="E20" s="25">
        <f>SUBTOTAL(1,E3:E16)</f>
        <v>2.6</v>
      </c>
      <c r="F20" s="22">
        <f>SUBTOTAL(1,F3:F16)</f>
        <v>80000</v>
      </c>
      <c r="G20" s="22">
        <f>SUBTOTAL(1,G3:G16)</f>
        <v>205500</v>
      </c>
    </row>
  </sheetData>
  <sortState ref="A3:G12">
    <sortCondition descending="1" ref="C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20" sqref="G20"/>
    </sheetView>
  </sheetViews>
  <sheetFormatPr defaultRowHeight="16.5" x14ac:dyDescent="0.3"/>
  <cols>
    <col min="1" max="3" width="13.625" customWidth="1"/>
    <col min="4" max="4" width="14.375" customWidth="1"/>
    <col min="5" max="5" width="11.625" customWidth="1"/>
    <col min="6" max="7" width="12" customWidth="1"/>
  </cols>
  <sheetData>
    <row r="2" spans="1:7" x14ac:dyDescent="0.3">
      <c r="A2" s="7" t="s">
        <v>7</v>
      </c>
      <c r="B2" s="7" t="s">
        <v>8</v>
      </c>
      <c r="C2" s="7" t="s">
        <v>28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 x14ac:dyDescent="0.3">
      <c r="A3" s="4" t="s">
        <v>13</v>
      </c>
      <c r="B3" s="6" t="s">
        <v>14</v>
      </c>
      <c r="C3" s="6" t="s">
        <v>29</v>
      </c>
      <c r="D3" s="8">
        <v>42739</v>
      </c>
      <c r="E3" s="4">
        <v>4</v>
      </c>
      <c r="F3" s="5">
        <v>90000</v>
      </c>
      <c r="G3" s="5">
        <v>360000</v>
      </c>
    </row>
    <row r="4" spans="1:7" x14ac:dyDescent="0.3">
      <c r="A4" s="4" t="s">
        <v>15</v>
      </c>
      <c r="B4" s="6" t="s">
        <v>16</v>
      </c>
      <c r="C4" s="6" t="s">
        <v>29</v>
      </c>
      <c r="D4" s="8">
        <v>42769</v>
      </c>
      <c r="E4" s="4">
        <v>4</v>
      </c>
      <c r="F4" s="5">
        <v>80000</v>
      </c>
      <c r="G4" s="5">
        <v>320000</v>
      </c>
    </row>
    <row r="5" spans="1:7" x14ac:dyDescent="0.3">
      <c r="A5" s="4" t="s">
        <v>17</v>
      </c>
      <c r="B5" s="6" t="s">
        <v>18</v>
      </c>
      <c r="C5" s="6" t="s">
        <v>30</v>
      </c>
      <c r="D5" s="8">
        <v>42842</v>
      </c>
      <c r="E5" s="4">
        <v>2</v>
      </c>
      <c r="F5" s="5">
        <v>75000</v>
      </c>
      <c r="G5" s="5">
        <v>150000</v>
      </c>
    </row>
    <row r="6" spans="1:7" x14ac:dyDescent="0.3">
      <c r="A6" s="4" t="s">
        <v>19</v>
      </c>
      <c r="B6" s="6" t="s">
        <v>20</v>
      </c>
      <c r="C6" s="6" t="s">
        <v>29</v>
      </c>
      <c r="D6" s="8">
        <v>42803</v>
      </c>
      <c r="E6" s="4">
        <v>1</v>
      </c>
      <c r="F6" s="5">
        <v>95000</v>
      </c>
      <c r="G6" s="5">
        <v>95000</v>
      </c>
    </row>
    <row r="7" spans="1:7" x14ac:dyDescent="0.3">
      <c r="A7" s="4" t="s">
        <v>21</v>
      </c>
      <c r="B7" s="6" t="s">
        <v>22</v>
      </c>
      <c r="C7" s="6" t="s">
        <v>30</v>
      </c>
      <c r="D7" s="8">
        <v>42870</v>
      </c>
      <c r="E7" s="4">
        <v>3</v>
      </c>
      <c r="F7" s="5">
        <v>70000</v>
      </c>
      <c r="G7" s="5">
        <v>210000</v>
      </c>
    </row>
    <row r="8" spans="1:7" x14ac:dyDescent="0.3">
      <c r="A8" s="4" t="s">
        <v>23</v>
      </c>
      <c r="B8" s="6" t="s">
        <v>16</v>
      </c>
      <c r="C8" s="6" t="s">
        <v>30</v>
      </c>
      <c r="D8" s="8">
        <v>42831</v>
      </c>
      <c r="E8" s="4">
        <v>4</v>
      </c>
      <c r="F8" s="5">
        <v>75000</v>
      </c>
      <c r="G8" s="5">
        <v>300000</v>
      </c>
    </row>
    <row r="9" spans="1:7" x14ac:dyDescent="0.3">
      <c r="A9" s="4" t="s">
        <v>24</v>
      </c>
      <c r="B9" s="6" t="s">
        <v>20</v>
      </c>
      <c r="C9" s="6" t="s">
        <v>31</v>
      </c>
      <c r="D9" s="8">
        <v>42740</v>
      </c>
      <c r="E9" s="4">
        <v>2</v>
      </c>
      <c r="F9" s="5">
        <v>55000</v>
      </c>
      <c r="G9" s="5">
        <v>110000</v>
      </c>
    </row>
    <row r="10" spans="1:7" x14ac:dyDescent="0.3">
      <c r="A10" s="4" t="s">
        <v>25</v>
      </c>
      <c r="B10" s="6" t="s">
        <v>22</v>
      </c>
      <c r="C10" s="6" t="s">
        <v>31</v>
      </c>
      <c r="D10" s="8">
        <v>42793</v>
      </c>
      <c r="E10" s="4">
        <v>1</v>
      </c>
      <c r="F10" s="5">
        <v>110000</v>
      </c>
      <c r="G10" s="5">
        <v>110000</v>
      </c>
    </row>
    <row r="11" spans="1:7" x14ac:dyDescent="0.3">
      <c r="A11" s="4" t="s">
        <v>26</v>
      </c>
      <c r="B11" s="6" t="s">
        <v>18</v>
      </c>
      <c r="C11" s="6" t="s">
        <v>31</v>
      </c>
      <c r="D11" s="8">
        <v>42825</v>
      </c>
      <c r="E11" s="4">
        <v>2</v>
      </c>
      <c r="F11" s="5">
        <v>50000</v>
      </c>
      <c r="G11" s="5">
        <v>100000</v>
      </c>
    </row>
    <row r="12" spans="1:7" x14ac:dyDescent="0.3">
      <c r="A12" s="4" t="s">
        <v>27</v>
      </c>
      <c r="B12" s="6" t="s">
        <v>14</v>
      </c>
      <c r="C12" s="6" t="s">
        <v>31</v>
      </c>
      <c r="D12" s="8">
        <v>42864</v>
      </c>
      <c r="E12" s="4">
        <v>3</v>
      </c>
      <c r="F12" s="5">
        <v>100000</v>
      </c>
      <c r="G12" s="5">
        <v>300000</v>
      </c>
    </row>
    <row r="14" spans="1:7" x14ac:dyDescent="0.3">
      <c r="A14" s="7" t="s">
        <v>2</v>
      </c>
    </row>
    <row r="15" spans="1:7" x14ac:dyDescent="0.3">
      <c r="A15" s="2" t="b">
        <f>AND(C3="디젤",G3&gt;=300000)</f>
        <v>1</v>
      </c>
    </row>
    <row r="18" spans="1:4" x14ac:dyDescent="0.3">
      <c r="A18" s="7" t="s">
        <v>7</v>
      </c>
      <c r="B18" s="7" t="s">
        <v>8</v>
      </c>
      <c r="C18" s="7" t="s">
        <v>10</v>
      </c>
      <c r="D18" s="7" t="s">
        <v>11</v>
      </c>
    </row>
    <row r="19" spans="1:4" x14ac:dyDescent="0.3">
      <c r="A19" s="4" t="s">
        <v>13</v>
      </c>
      <c r="B19" s="6" t="s">
        <v>14</v>
      </c>
      <c r="C19" s="4">
        <v>4</v>
      </c>
      <c r="D19" s="5">
        <v>90000</v>
      </c>
    </row>
    <row r="20" spans="1:4" x14ac:dyDescent="0.3">
      <c r="A20" s="4" t="s">
        <v>15</v>
      </c>
      <c r="B20" s="6" t="s">
        <v>16</v>
      </c>
      <c r="C20" s="4">
        <v>4</v>
      </c>
      <c r="D20" s="5">
        <v>80000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J24" sqref="J24"/>
    </sheetView>
  </sheetViews>
  <sheetFormatPr defaultRowHeight="16.5" outlineLevelRow="1" outlineLevelCol="1" x14ac:dyDescent="0.3"/>
  <cols>
    <col min="3" max="3" width="6.875" customWidth="1"/>
    <col min="4" max="6" width="20.625" bestFit="1" customWidth="1" outlineLevel="1"/>
  </cols>
  <sheetData>
    <row r="1" spans="2:6" ht="17.25" thickBot="1" x14ac:dyDescent="0.35"/>
    <row r="2" spans="2:6" x14ac:dyDescent="0.3">
      <c r="B2" s="30" t="s">
        <v>58</v>
      </c>
      <c r="C2" s="31"/>
      <c r="D2" s="37"/>
      <c r="E2" s="37"/>
      <c r="F2" s="37"/>
    </row>
    <row r="3" spans="2:6" collapsed="1" x14ac:dyDescent="0.3">
      <c r="B3" s="29"/>
      <c r="C3" s="29"/>
      <c r="D3" s="38" t="s">
        <v>60</v>
      </c>
      <c r="E3" s="38" t="s">
        <v>55</v>
      </c>
      <c r="F3" s="38" t="s">
        <v>57</v>
      </c>
    </row>
    <row r="4" spans="2:6" ht="27" hidden="1" outlineLevel="1" x14ac:dyDescent="0.3">
      <c r="B4" s="33"/>
      <c r="C4" s="33"/>
      <c r="D4" s="26"/>
      <c r="E4" s="40" t="s">
        <v>56</v>
      </c>
      <c r="F4" s="40" t="s">
        <v>56</v>
      </c>
    </row>
    <row r="5" spans="2:6" x14ac:dyDescent="0.3">
      <c r="B5" s="34" t="s">
        <v>59</v>
      </c>
      <c r="C5" s="35"/>
      <c r="D5" s="32"/>
      <c r="E5" s="32"/>
      <c r="F5" s="32"/>
    </row>
    <row r="6" spans="2:6" outlineLevel="1" x14ac:dyDescent="0.3">
      <c r="B6" s="33"/>
      <c r="C6" s="33" t="s">
        <v>47</v>
      </c>
      <c r="D6" s="27">
        <v>55000</v>
      </c>
      <c r="E6" s="39">
        <v>61140</v>
      </c>
      <c r="F6" s="39">
        <v>50150</v>
      </c>
    </row>
    <row r="7" spans="2:6" outlineLevel="1" x14ac:dyDescent="0.3">
      <c r="B7" s="33"/>
      <c r="C7" s="33" t="s">
        <v>48</v>
      </c>
      <c r="D7" s="27">
        <v>110000</v>
      </c>
      <c r="E7" s="39">
        <v>116140</v>
      </c>
      <c r="F7" s="39">
        <v>105150</v>
      </c>
    </row>
    <row r="8" spans="2:6" outlineLevel="1" x14ac:dyDescent="0.3">
      <c r="B8" s="33"/>
      <c r="C8" s="33" t="s">
        <v>49</v>
      </c>
      <c r="D8" s="27">
        <v>50000</v>
      </c>
      <c r="E8" s="39">
        <v>56140</v>
      </c>
      <c r="F8" s="39">
        <v>45150</v>
      </c>
    </row>
    <row r="9" spans="2:6" outlineLevel="1" x14ac:dyDescent="0.3">
      <c r="B9" s="33"/>
      <c r="C9" s="33" t="s">
        <v>50</v>
      </c>
      <c r="D9" s="27">
        <v>100000</v>
      </c>
      <c r="E9" s="39">
        <v>106140</v>
      </c>
      <c r="F9" s="39">
        <v>95150</v>
      </c>
    </row>
    <row r="10" spans="2:6" x14ac:dyDescent="0.3">
      <c r="B10" s="34" t="s">
        <v>61</v>
      </c>
      <c r="C10" s="35"/>
      <c r="D10" s="32"/>
      <c r="E10" s="32"/>
      <c r="F10" s="32"/>
    </row>
    <row r="11" spans="2:6" outlineLevel="1" x14ac:dyDescent="0.3">
      <c r="B11" s="33"/>
      <c r="C11" s="33" t="s">
        <v>51</v>
      </c>
      <c r="D11" s="27">
        <v>110000</v>
      </c>
      <c r="E11" s="27">
        <v>122280</v>
      </c>
      <c r="F11" s="27">
        <v>100300</v>
      </c>
    </row>
    <row r="12" spans="2:6" outlineLevel="1" x14ac:dyDescent="0.3">
      <c r="B12" s="33"/>
      <c r="C12" s="33" t="s">
        <v>52</v>
      </c>
      <c r="D12" s="27">
        <v>110000</v>
      </c>
      <c r="E12" s="27">
        <v>116140</v>
      </c>
      <c r="F12" s="27">
        <v>105150</v>
      </c>
    </row>
    <row r="13" spans="2:6" outlineLevel="1" x14ac:dyDescent="0.3">
      <c r="B13" s="33"/>
      <c r="C13" s="33" t="s">
        <v>53</v>
      </c>
      <c r="D13" s="27">
        <v>100000</v>
      </c>
      <c r="E13" s="27">
        <v>112280</v>
      </c>
      <c r="F13" s="27">
        <v>90300</v>
      </c>
    </row>
    <row r="14" spans="2:6" ht="17.25" outlineLevel="1" thickBot="1" x14ac:dyDescent="0.35">
      <c r="B14" s="36"/>
      <c r="C14" s="36" t="s">
        <v>54</v>
      </c>
      <c r="D14" s="28">
        <v>300000</v>
      </c>
      <c r="E14" s="28">
        <v>318420</v>
      </c>
      <c r="F14" s="28">
        <v>285450</v>
      </c>
    </row>
    <row r="15" spans="2:6" x14ac:dyDescent="0.3">
      <c r="B15" t="s">
        <v>62</v>
      </c>
    </row>
    <row r="16" spans="2:6" x14ac:dyDescent="0.3">
      <c r="B16" t="s">
        <v>63</v>
      </c>
    </row>
    <row r="17" spans="2:2" x14ac:dyDescent="0.3">
      <c r="B17" t="s">
        <v>64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9" sqref="G9"/>
    </sheetView>
  </sheetViews>
  <sheetFormatPr defaultRowHeight="16.5" x14ac:dyDescent="0.3"/>
  <cols>
    <col min="1" max="3" width="13.625" customWidth="1"/>
    <col min="4" max="4" width="14.375" customWidth="1"/>
    <col min="5" max="5" width="11.625" customWidth="1"/>
    <col min="6" max="7" width="12" customWidth="1"/>
  </cols>
  <sheetData>
    <row r="2" spans="1:7" x14ac:dyDescent="0.3">
      <c r="A2" s="7" t="s">
        <v>7</v>
      </c>
      <c r="B2" s="7" t="s">
        <v>8</v>
      </c>
      <c r="C2" s="7" t="s">
        <v>28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 x14ac:dyDescent="0.3">
      <c r="A3" s="4" t="s">
        <v>13</v>
      </c>
      <c r="B3" s="6" t="s">
        <v>14</v>
      </c>
      <c r="C3" s="6" t="s">
        <v>29</v>
      </c>
      <c r="D3" s="8">
        <v>42739</v>
      </c>
      <c r="E3" s="4">
        <v>4</v>
      </c>
      <c r="F3" s="5">
        <v>90000</v>
      </c>
      <c r="G3" s="5">
        <f t="shared" ref="G3:G12" si="0">E3*F3</f>
        <v>360000</v>
      </c>
    </row>
    <row r="4" spans="1:7" x14ac:dyDescent="0.3">
      <c r="A4" s="4" t="s">
        <v>15</v>
      </c>
      <c r="B4" s="6" t="s">
        <v>16</v>
      </c>
      <c r="C4" s="6" t="s">
        <v>29</v>
      </c>
      <c r="D4" s="8">
        <v>42769</v>
      </c>
      <c r="E4" s="4">
        <v>4</v>
      </c>
      <c r="F4" s="5">
        <v>80000</v>
      </c>
      <c r="G4" s="5">
        <f t="shared" si="0"/>
        <v>320000</v>
      </c>
    </row>
    <row r="5" spans="1:7" x14ac:dyDescent="0.3">
      <c r="A5" s="4" t="s">
        <v>17</v>
      </c>
      <c r="B5" s="6" t="s">
        <v>18</v>
      </c>
      <c r="C5" s="6" t="s">
        <v>30</v>
      </c>
      <c r="D5" s="8">
        <v>42842</v>
      </c>
      <c r="E5" s="4">
        <v>2</v>
      </c>
      <c r="F5" s="5">
        <v>75000</v>
      </c>
      <c r="G5" s="5">
        <f t="shared" si="0"/>
        <v>150000</v>
      </c>
    </row>
    <row r="6" spans="1:7" x14ac:dyDescent="0.3">
      <c r="A6" s="4" t="s">
        <v>19</v>
      </c>
      <c r="B6" s="6" t="s">
        <v>20</v>
      </c>
      <c r="C6" s="6" t="s">
        <v>29</v>
      </c>
      <c r="D6" s="8">
        <v>42803</v>
      </c>
      <c r="E6" s="4">
        <v>1</v>
      </c>
      <c r="F6" s="5">
        <v>95000</v>
      </c>
      <c r="G6" s="5">
        <f t="shared" si="0"/>
        <v>95000</v>
      </c>
    </row>
    <row r="7" spans="1:7" x14ac:dyDescent="0.3">
      <c r="A7" s="4" t="s">
        <v>21</v>
      </c>
      <c r="B7" s="6" t="s">
        <v>22</v>
      </c>
      <c r="C7" s="6" t="s">
        <v>30</v>
      </c>
      <c r="D7" s="8">
        <v>42870</v>
      </c>
      <c r="E7" s="4">
        <v>3</v>
      </c>
      <c r="F7" s="5">
        <v>70000</v>
      </c>
      <c r="G7" s="5">
        <f t="shared" si="0"/>
        <v>210000</v>
      </c>
    </row>
    <row r="8" spans="1:7" x14ac:dyDescent="0.3">
      <c r="A8" s="4" t="s">
        <v>23</v>
      </c>
      <c r="B8" s="6" t="s">
        <v>16</v>
      </c>
      <c r="C8" s="6" t="s">
        <v>30</v>
      </c>
      <c r="D8" s="8">
        <v>42831</v>
      </c>
      <c r="E8" s="4">
        <v>4</v>
      </c>
      <c r="F8" s="5">
        <v>75000</v>
      </c>
      <c r="G8" s="5">
        <f t="shared" si="0"/>
        <v>300000</v>
      </c>
    </row>
    <row r="9" spans="1:7" x14ac:dyDescent="0.3">
      <c r="A9" s="4" t="s">
        <v>24</v>
      </c>
      <c r="B9" s="6" t="s">
        <v>20</v>
      </c>
      <c r="C9" s="6" t="s">
        <v>31</v>
      </c>
      <c r="D9" s="8">
        <v>42740</v>
      </c>
      <c r="E9" s="4">
        <v>2</v>
      </c>
      <c r="F9" s="5">
        <v>55000</v>
      </c>
      <c r="G9" s="5">
        <f t="shared" si="0"/>
        <v>110000</v>
      </c>
    </row>
    <row r="10" spans="1:7" x14ac:dyDescent="0.3">
      <c r="A10" s="4" t="s">
        <v>25</v>
      </c>
      <c r="B10" s="6" t="s">
        <v>22</v>
      </c>
      <c r="C10" s="6" t="s">
        <v>31</v>
      </c>
      <c r="D10" s="8">
        <v>42793</v>
      </c>
      <c r="E10" s="4">
        <v>1</v>
      </c>
      <c r="F10" s="5">
        <v>110000</v>
      </c>
      <c r="G10" s="5">
        <f t="shared" si="0"/>
        <v>110000</v>
      </c>
    </row>
    <row r="11" spans="1:7" x14ac:dyDescent="0.3">
      <c r="A11" s="4" t="s">
        <v>26</v>
      </c>
      <c r="B11" s="6" t="s">
        <v>18</v>
      </c>
      <c r="C11" s="6" t="s">
        <v>31</v>
      </c>
      <c r="D11" s="8">
        <v>42825</v>
      </c>
      <c r="E11" s="4">
        <v>2</v>
      </c>
      <c r="F11" s="5">
        <v>50000</v>
      </c>
      <c r="G11" s="5">
        <f t="shared" si="0"/>
        <v>100000</v>
      </c>
    </row>
    <row r="12" spans="1:7" x14ac:dyDescent="0.3">
      <c r="A12" s="4" t="s">
        <v>27</v>
      </c>
      <c r="B12" s="6" t="s">
        <v>14</v>
      </c>
      <c r="C12" s="6" t="s">
        <v>31</v>
      </c>
      <c r="D12" s="8">
        <v>42864</v>
      </c>
      <c r="E12" s="4">
        <v>3</v>
      </c>
      <c r="F12" s="5">
        <v>100000</v>
      </c>
      <c r="G12" s="5">
        <f t="shared" si="0"/>
        <v>300000</v>
      </c>
    </row>
  </sheetData>
  <scenarios current="1" sqref="G9:G12">
    <scenario name="1일당 요금 6140 인상" locked="1" count="4" user="HYUNWOO" comment="만든 사람 HYUNWOO 날짜 2017-05-19">
      <inputCells r="F9" val="61140" numFmtId="41"/>
      <inputCells r="F10" val="116140" numFmtId="41"/>
      <inputCells r="F11" val="56140" numFmtId="41"/>
      <inputCells r="F12" val="106140" numFmtId="41"/>
    </scenario>
    <scenario name="1일당 요금 4850 인하" locked="1" count="4" user="HYUNWOO" comment="만든 사람 HYUNWOO 날짜 2017-05-19">
      <inputCells r="F9" val="50150" numFmtId="41"/>
      <inputCells r="F10" val="105150" numFmtId="41"/>
      <inputCells r="F11" val="45150" numFmtId="41"/>
      <inputCells r="F12" val="95150" numFmtId="41"/>
    </scenario>
  </scenarios>
  <sortState ref="A3:H12">
    <sortCondition descending="1" ref="C3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22.125" customWidth="1"/>
    <col min="2" max="2" width="16.875" customWidth="1"/>
    <col min="3" max="5" width="14.25" customWidth="1"/>
    <col min="6" max="6" width="8.5" customWidth="1"/>
    <col min="7" max="7" width="12.75" customWidth="1"/>
    <col min="8" max="8" width="17.125" bestFit="1" customWidth="1"/>
    <col min="9" max="9" width="17.375" bestFit="1" customWidth="1"/>
    <col min="10" max="10" width="17.125" bestFit="1" customWidth="1"/>
    <col min="11" max="11" width="17.375" bestFit="1" customWidth="1"/>
    <col min="12" max="12" width="22" bestFit="1" customWidth="1"/>
    <col min="13" max="13" width="22.125" bestFit="1" customWidth="1"/>
  </cols>
  <sheetData>
    <row r="3" spans="1:5" x14ac:dyDescent="0.3">
      <c r="A3" s="41"/>
      <c r="B3" s="41"/>
      <c r="C3" s="42" t="s">
        <v>8</v>
      </c>
      <c r="D3" s="41"/>
      <c r="E3" s="41"/>
    </row>
    <row r="4" spans="1:5" x14ac:dyDescent="0.3">
      <c r="A4" s="42" t="s">
        <v>32</v>
      </c>
      <c r="B4" s="42" t="s">
        <v>70</v>
      </c>
      <c r="C4" s="43" t="s">
        <v>20</v>
      </c>
      <c r="D4" s="43" t="s">
        <v>16</v>
      </c>
      <c r="E4" s="43" t="s">
        <v>18</v>
      </c>
    </row>
    <row r="5" spans="1:5" x14ac:dyDescent="0.3">
      <c r="A5" s="45" t="s">
        <v>34</v>
      </c>
      <c r="B5" s="43" t="s">
        <v>67</v>
      </c>
      <c r="C5" s="46" t="s">
        <v>69</v>
      </c>
      <c r="D5" s="46">
        <v>75000</v>
      </c>
      <c r="E5" s="46">
        <v>75000</v>
      </c>
    </row>
    <row r="6" spans="1:5" x14ac:dyDescent="0.3">
      <c r="A6" s="44"/>
      <c r="B6" s="43" t="s">
        <v>65</v>
      </c>
      <c r="C6" s="46" t="s">
        <v>69</v>
      </c>
      <c r="D6" s="46">
        <v>300000</v>
      </c>
      <c r="E6" s="46">
        <v>150000</v>
      </c>
    </row>
    <row r="7" spans="1:5" x14ac:dyDescent="0.3">
      <c r="A7" s="45" t="s">
        <v>35</v>
      </c>
      <c r="B7" s="43" t="s">
        <v>67</v>
      </c>
      <c r="C7" s="46">
        <v>55000</v>
      </c>
      <c r="D7" s="46" t="s">
        <v>69</v>
      </c>
      <c r="E7" s="46">
        <v>50000</v>
      </c>
    </row>
    <row r="8" spans="1:5" x14ac:dyDescent="0.3">
      <c r="A8" s="44"/>
      <c r="B8" s="43" t="s">
        <v>65</v>
      </c>
      <c r="C8" s="46">
        <v>110000</v>
      </c>
      <c r="D8" s="46" t="s">
        <v>69</v>
      </c>
      <c r="E8" s="46">
        <v>100000</v>
      </c>
    </row>
    <row r="9" spans="1:5" x14ac:dyDescent="0.3">
      <c r="A9" s="45" t="s">
        <v>33</v>
      </c>
      <c r="B9" s="43" t="s">
        <v>67</v>
      </c>
      <c r="C9" s="46">
        <v>95000</v>
      </c>
      <c r="D9" s="46">
        <v>80000</v>
      </c>
      <c r="E9" s="46" t="s">
        <v>69</v>
      </c>
    </row>
    <row r="10" spans="1:5" x14ac:dyDescent="0.3">
      <c r="A10" s="44"/>
      <c r="B10" s="43" t="s">
        <v>65</v>
      </c>
      <c r="C10" s="46">
        <v>95000</v>
      </c>
      <c r="D10" s="46">
        <v>320000</v>
      </c>
      <c r="E10" s="46" t="s">
        <v>69</v>
      </c>
    </row>
    <row r="11" spans="1:5" x14ac:dyDescent="0.3">
      <c r="A11" s="45" t="s">
        <v>68</v>
      </c>
      <c r="B11" s="44"/>
      <c r="C11" s="46">
        <v>75000</v>
      </c>
      <c r="D11" s="46">
        <v>77500</v>
      </c>
      <c r="E11" s="46">
        <v>62500</v>
      </c>
    </row>
    <row r="12" spans="1:5" x14ac:dyDescent="0.3">
      <c r="A12" s="45" t="s">
        <v>66</v>
      </c>
      <c r="B12" s="44"/>
      <c r="C12" s="46">
        <v>102500</v>
      </c>
      <c r="D12" s="46">
        <v>310000</v>
      </c>
      <c r="E12" s="46">
        <v>125000</v>
      </c>
    </row>
  </sheetData>
  <mergeCells count="5">
    <mergeCell ref="A5:A6"/>
    <mergeCell ref="A7:A8"/>
    <mergeCell ref="A9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6.5" x14ac:dyDescent="0.3"/>
  <cols>
    <col min="1" max="3" width="13.625" customWidth="1"/>
    <col min="4" max="4" width="14.375" customWidth="1"/>
    <col min="5" max="5" width="11.625" customWidth="1"/>
    <col min="6" max="7" width="12" customWidth="1"/>
  </cols>
  <sheetData>
    <row r="2" spans="1:7" x14ac:dyDescent="0.3">
      <c r="A2" s="7" t="s">
        <v>7</v>
      </c>
      <c r="B2" s="7" t="s">
        <v>8</v>
      </c>
      <c r="C2" s="7" t="s">
        <v>28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 x14ac:dyDescent="0.3">
      <c r="A3" s="4" t="s">
        <v>13</v>
      </c>
      <c r="B3" s="6" t="s">
        <v>14</v>
      </c>
      <c r="C3" s="6" t="s">
        <v>29</v>
      </c>
      <c r="D3" s="8">
        <v>42739</v>
      </c>
      <c r="E3" s="4">
        <v>4</v>
      </c>
      <c r="F3" s="5">
        <v>90000</v>
      </c>
      <c r="G3" s="5">
        <f t="shared" ref="G3:G12" si="0">E3*F3</f>
        <v>360000</v>
      </c>
    </row>
    <row r="4" spans="1:7" x14ac:dyDescent="0.3">
      <c r="A4" s="4" t="s">
        <v>15</v>
      </c>
      <c r="B4" s="6" t="s">
        <v>16</v>
      </c>
      <c r="C4" s="6" t="s">
        <v>29</v>
      </c>
      <c r="D4" s="8">
        <v>42769</v>
      </c>
      <c r="E4" s="4">
        <v>4</v>
      </c>
      <c r="F4" s="5">
        <v>80000</v>
      </c>
      <c r="G4" s="5">
        <f t="shared" si="0"/>
        <v>320000</v>
      </c>
    </row>
    <row r="5" spans="1:7" x14ac:dyDescent="0.3">
      <c r="A5" s="4" t="s">
        <v>17</v>
      </c>
      <c r="B5" s="6" t="s">
        <v>18</v>
      </c>
      <c r="C5" s="6" t="s">
        <v>30</v>
      </c>
      <c r="D5" s="8">
        <v>42842</v>
      </c>
      <c r="E5" s="4">
        <v>2</v>
      </c>
      <c r="F5" s="5">
        <v>75000</v>
      </c>
      <c r="G5" s="5">
        <f t="shared" si="0"/>
        <v>150000</v>
      </c>
    </row>
    <row r="6" spans="1:7" x14ac:dyDescent="0.3">
      <c r="A6" s="4" t="s">
        <v>19</v>
      </c>
      <c r="B6" s="6" t="s">
        <v>20</v>
      </c>
      <c r="C6" s="6" t="s">
        <v>29</v>
      </c>
      <c r="D6" s="8">
        <v>42803</v>
      </c>
      <c r="E6" s="4">
        <v>1</v>
      </c>
      <c r="F6" s="5">
        <v>95000</v>
      </c>
      <c r="G6" s="5">
        <f t="shared" si="0"/>
        <v>95000</v>
      </c>
    </row>
    <row r="7" spans="1:7" x14ac:dyDescent="0.3">
      <c r="A7" s="4" t="s">
        <v>21</v>
      </c>
      <c r="B7" s="6" t="s">
        <v>22</v>
      </c>
      <c r="C7" s="6" t="s">
        <v>30</v>
      </c>
      <c r="D7" s="8">
        <v>42870</v>
      </c>
      <c r="E7" s="4">
        <v>3</v>
      </c>
      <c r="F7" s="5">
        <v>70000</v>
      </c>
      <c r="G7" s="5">
        <f t="shared" si="0"/>
        <v>210000</v>
      </c>
    </row>
    <row r="8" spans="1:7" x14ac:dyDescent="0.3">
      <c r="A8" s="4" t="s">
        <v>23</v>
      </c>
      <c r="B8" s="6" t="s">
        <v>16</v>
      </c>
      <c r="C8" s="6" t="s">
        <v>30</v>
      </c>
      <c r="D8" s="8">
        <v>42831</v>
      </c>
      <c r="E8" s="4">
        <v>4</v>
      </c>
      <c r="F8" s="5">
        <v>75000</v>
      </c>
      <c r="G8" s="5">
        <f t="shared" si="0"/>
        <v>300000</v>
      </c>
    </row>
    <row r="9" spans="1:7" x14ac:dyDescent="0.3">
      <c r="A9" s="4" t="s">
        <v>24</v>
      </c>
      <c r="B9" s="6" t="s">
        <v>20</v>
      </c>
      <c r="C9" s="6" t="s">
        <v>31</v>
      </c>
      <c r="D9" s="8">
        <v>42740</v>
      </c>
      <c r="E9" s="4">
        <v>2</v>
      </c>
      <c r="F9" s="5">
        <v>55000</v>
      </c>
      <c r="G9" s="5">
        <f t="shared" si="0"/>
        <v>110000</v>
      </c>
    </row>
    <row r="10" spans="1:7" x14ac:dyDescent="0.3">
      <c r="A10" s="4" t="s">
        <v>25</v>
      </c>
      <c r="B10" s="6" t="s">
        <v>22</v>
      </c>
      <c r="C10" s="6" t="s">
        <v>31</v>
      </c>
      <c r="D10" s="8">
        <v>42793</v>
      </c>
      <c r="E10" s="4">
        <v>1</v>
      </c>
      <c r="F10" s="5">
        <v>110000</v>
      </c>
      <c r="G10" s="5">
        <f t="shared" si="0"/>
        <v>110000</v>
      </c>
    </row>
    <row r="11" spans="1:7" x14ac:dyDescent="0.3">
      <c r="A11" s="4" t="s">
        <v>26</v>
      </c>
      <c r="B11" s="6" t="s">
        <v>18</v>
      </c>
      <c r="C11" s="6" t="s">
        <v>31</v>
      </c>
      <c r="D11" s="8">
        <v>42825</v>
      </c>
      <c r="E11" s="4">
        <v>2</v>
      </c>
      <c r="F11" s="5">
        <v>50000</v>
      </c>
      <c r="G11" s="5">
        <f t="shared" si="0"/>
        <v>100000</v>
      </c>
    </row>
    <row r="12" spans="1:7" x14ac:dyDescent="0.3">
      <c r="A12" s="4" t="s">
        <v>27</v>
      </c>
      <c r="B12" s="6" t="s">
        <v>14</v>
      </c>
      <c r="C12" s="6" t="s">
        <v>31</v>
      </c>
      <c r="D12" s="8">
        <v>42864</v>
      </c>
      <c r="E12" s="4">
        <v>3</v>
      </c>
      <c r="F12" s="5">
        <v>100000</v>
      </c>
      <c r="G12" s="5">
        <f t="shared" si="0"/>
        <v>300000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H25" sqref="H25"/>
    </sheetView>
  </sheetViews>
  <sheetFormatPr defaultRowHeight="16.5" x14ac:dyDescent="0.3"/>
  <cols>
    <col min="1" max="1" width="13.125" customWidth="1"/>
    <col min="2" max="2" width="14.5" customWidth="1"/>
    <col min="3" max="3" width="10.75" customWidth="1"/>
    <col min="4" max="5" width="13.625" customWidth="1"/>
  </cols>
  <sheetData>
    <row r="2" spans="1:5" x14ac:dyDescent="0.3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</row>
    <row r="3" spans="1:5" x14ac:dyDescent="0.3">
      <c r="A3" s="6" t="s">
        <v>16</v>
      </c>
      <c r="B3" s="8">
        <v>42831</v>
      </c>
      <c r="C3" s="4">
        <v>4</v>
      </c>
      <c r="D3" s="5">
        <v>75000</v>
      </c>
      <c r="E3" s="5">
        <v>300000</v>
      </c>
    </row>
    <row r="4" spans="1:5" x14ac:dyDescent="0.3">
      <c r="A4" s="6" t="s">
        <v>18</v>
      </c>
      <c r="B4" s="8">
        <v>42842</v>
      </c>
      <c r="C4" s="4">
        <v>2</v>
      </c>
      <c r="D4" s="5">
        <v>75000</v>
      </c>
      <c r="E4" s="5">
        <v>150000</v>
      </c>
    </row>
    <row r="5" spans="1:5" x14ac:dyDescent="0.3">
      <c r="A5" s="6" t="s">
        <v>14</v>
      </c>
      <c r="B5" s="8">
        <v>42864</v>
      </c>
      <c r="C5" s="4">
        <v>3</v>
      </c>
      <c r="D5" s="5">
        <v>100000</v>
      </c>
      <c r="E5" s="5">
        <v>300000</v>
      </c>
    </row>
    <row r="6" spans="1:5" x14ac:dyDescent="0.3">
      <c r="A6" s="6" t="s">
        <v>22</v>
      </c>
      <c r="B6" s="8">
        <v>42870</v>
      </c>
      <c r="C6" s="4">
        <v>3</v>
      </c>
      <c r="D6" s="5">
        <v>70000</v>
      </c>
      <c r="E6" s="5">
        <v>210000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렌트카현황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A형</dc:subject>
  <dc:creator>장한수</dc:creator>
  <cp:lastModifiedBy>HYUNWOO</cp:lastModifiedBy>
  <dcterms:created xsi:type="dcterms:W3CDTF">2014-12-10T01:47:46Z</dcterms:created>
  <dcterms:modified xsi:type="dcterms:W3CDTF">2017-05-19T02:07:59Z</dcterms:modified>
</cp:coreProperties>
</file>