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495" windowWidth="22725" windowHeight="10605" tabRatio="905"/>
  </bookViews>
  <sheets>
    <sheet name="예산집행" sheetId="1" r:id="rId1"/>
    <sheet name="부분합" sheetId="2" r:id="rId2"/>
    <sheet name="필터" sheetId="3" r:id="rId3"/>
    <sheet name="시나리오 요약" sheetId="6" r:id="rId4"/>
    <sheet name="시나리오" sheetId="4" r:id="rId5"/>
    <sheet name="피벗테이블 정답" sheetId="8" r:id="rId6"/>
    <sheet name="피벗테이블" sheetId="5" r:id="rId7"/>
    <sheet name="차트" sheetId="9" r:id="rId8"/>
  </sheets>
  <definedNames>
    <definedName name="_xlnm._FilterDatabase" localSheetId="4" hidden="1">시나리오!$A$2:$G$12</definedName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A15" i="3" l="1"/>
  <c r="E15" i="1" l="1"/>
  <c r="E14" i="1"/>
  <c r="E13" i="1"/>
  <c r="I3" i="1"/>
  <c r="H3" i="1"/>
  <c r="F7" i="9" l="1"/>
  <c r="F6" i="9"/>
  <c r="F5" i="9"/>
  <c r="F4" i="9"/>
  <c r="F3" i="9"/>
  <c r="E19" i="2"/>
  <c r="F17" i="2"/>
  <c r="E17" i="2"/>
  <c r="F12" i="2"/>
  <c r="E12" i="2"/>
  <c r="F7" i="2"/>
  <c r="F19" i="2" s="1"/>
  <c r="E7" i="2"/>
  <c r="G18" i="2"/>
  <c r="D18" i="2"/>
  <c r="G13" i="2"/>
  <c r="D13" i="2"/>
  <c r="D20" i="2" s="1"/>
  <c r="G8" i="2"/>
  <c r="G20" i="2" s="1"/>
  <c r="D8" i="2"/>
  <c r="I4" i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<sst xmlns="http://schemas.openxmlformats.org/spreadsheetml/2006/main" count="268" uniqueCount="86">
  <si>
    <t>구분</t>
  </si>
  <si>
    <t>지사명</t>
  </si>
  <si>
    <t>항목</t>
  </si>
  <si>
    <t>전년이월액</t>
  </si>
  <si>
    <t>예산액</t>
  </si>
  <si>
    <t>집행액</t>
  </si>
  <si>
    <t>이월액</t>
  </si>
  <si>
    <t>순위</t>
    <phoneticPr fontId="1" type="noConversion"/>
  </si>
  <si>
    <t>비고</t>
    <phoneticPr fontId="1" type="noConversion"/>
  </si>
  <si>
    <t>시스템설계</t>
  </si>
  <si>
    <t>남부지사</t>
  </si>
  <si>
    <t>그룹웨어</t>
  </si>
  <si>
    <t>SW개발</t>
  </si>
  <si>
    <t>북부지사</t>
  </si>
  <si>
    <t>데이터베이스</t>
  </si>
  <si>
    <t>중부지사</t>
  </si>
  <si>
    <t>ERP시스템</t>
  </si>
  <si>
    <t>유지보수</t>
  </si>
  <si>
    <t>'지사명'이 "남부지사"인 '예산액'의 평균</t>
  </si>
  <si>
    <t>'집행액'의 최대값-최소값 차이</t>
  </si>
  <si>
    <t>구분</t>
    <phoneticPr fontId="1" type="noConversion"/>
  </si>
  <si>
    <t>지사명</t>
    <phoneticPr fontId="1" type="noConversion"/>
  </si>
  <si>
    <t>항목</t>
    <phoneticPr fontId="1" type="noConversion"/>
  </si>
  <si>
    <t>전년이월액</t>
    <phoneticPr fontId="1" type="noConversion"/>
  </si>
  <si>
    <t>예산액</t>
    <phoneticPr fontId="1" type="noConversion"/>
  </si>
  <si>
    <t>집행액</t>
    <phoneticPr fontId="1" type="noConversion"/>
  </si>
  <si>
    <t>이월액</t>
    <phoneticPr fontId="1" type="noConversion"/>
  </si>
  <si>
    <t>시스템설계</t>
    <phoneticPr fontId="1" type="noConversion"/>
  </si>
  <si>
    <t>남부지사</t>
    <phoneticPr fontId="1" type="noConversion"/>
  </si>
  <si>
    <t>그룹웨어</t>
    <phoneticPr fontId="1" type="noConversion"/>
  </si>
  <si>
    <t>SW개발</t>
    <phoneticPr fontId="1" type="noConversion"/>
  </si>
  <si>
    <t>북부지사</t>
    <phoneticPr fontId="1" type="noConversion"/>
  </si>
  <si>
    <t>데이터베이스</t>
    <phoneticPr fontId="1" type="noConversion"/>
  </si>
  <si>
    <t>중부지사</t>
    <phoneticPr fontId="1" type="noConversion"/>
  </si>
  <si>
    <t>ERP시스템</t>
    <phoneticPr fontId="1" type="noConversion"/>
  </si>
  <si>
    <t>유지보수</t>
    <phoneticPr fontId="1" type="noConversion"/>
  </si>
  <si>
    <t>중부지사 최대값</t>
  </si>
  <si>
    <t>북부지사 최대값</t>
  </si>
  <si>
    <t>남부지사 최대값</t>
  </si>
  <si>
    <t>전체 최대값</t>
  </si>
  <si>
    <t>중부지사 요약</t>
  </si>
  <si>
    <t>북부지사 요약</t>
  </si>
  <si>
    <t>남부지사 요약</t>
  </si>
  <si>
    <t>총합계</t>
  </si>
  <si>
    <t>조건</t>
    <phoneticPr fontId="1" type="noConversion"/>
  </si>
  <si>
    <t>$E$7</t>
  </si>
  <si>
    <t>$E$9</t>
  </si>
  <si>
    <t>$E$12</t>
  </si>
  <si>
    <t>$G$7</t>
  </si>
  <si>
    <t>$G$9</t>
  </si>
  <si>
    <t>$G$12</t>
  </si>
  <si>
    <t>예산액 507 증가</t>
  </si>
  <si>
    <t>만든 사람 hmlee7 날짜 2019-07-05</t>
  </si>
  <si>
    <t>예산액 463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</si>
  <si>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</si>
  <si>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</si>
  <si>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</si>
  <si>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</si>
  <si>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</si>
  <si>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</si>
  <si>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</si>
  <si>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CRP시스템</t>
  </si>
  <si>
    <t>CRP시스템</t>
    <phoneticPr fontId="1" type="noConversion"/>
  </si>
  <si>
    <t>최대값 : 예산액</t>
  </si>
  <si>
    <t>전체 최대값 : 예산액</t>
  </si>
  <si>
    <t>최대값 : 집행액</t>
  </si>
  <si>
    <t>전체 최대값 : 집행액</t>
  </si>
  <si>
    <t>*</t>
  </si>
  <si>
    <t>값</t>
  </si>
  <si>
    <t>지사명</t>
    <phoneticPr fontId="1" type="noConversion"/>
  </si>
  <si>
    <t>항목</t>
    <phoneticPr fontId="1" type="noConversion"/>
  </si>
  <si>
    <t>전년이월액</t>
    <phoneticPr fontId="1" type="noConversion"/>
  </si>
  <si>
    <t>예산액</t>
    <phoneticPr fontId="1" type="noConversion"/>
  </si>
  <si>
    <t>집행액</t>
    <phoneticPr fontId="1" type="noConversion"/>
  </si>
  <si>
    <t>이월액</t>
    <phoneticPr fontId="1" type="noConversion"/>
  </si>
  <si>
    <t>남부지사</t>
    <phoneticPr fontId="1" type="noConversion"/>
  </si>
  <si>
    <t>그룹웨어</t>
    <phoneticPr fontId="1" type="noConversion"/>
  </si>
  <si>
    <t>북부지사</t>
    <phoneticPr fontId="1" type="noConversion"/>
  </si>
  <si>
    <t>데이터베이스</t>
    <phoneticPr fontId="1" type="noConversion"/>
  </si>
  <si>
    <t>중부지사</t>
    <phoneticPr fontId="1" type="noConversion"/>
  </si>
  <si>
    <t>ERP시스템</t>
    <phoneticPr fontId="1" type="noConversion"/>
  </si>
  <si>
    <t>서부지사</t>
    <phoneticPr fontId="1" type="noConversion"/>
  </si>
  <si>
    <t>CRP시스템</t>
    <phoneticPr fontId="1" type="noConversion"/>
  </si>
  <si>
    <t>동부지사</t>
    <phoneticPr fontId="1" type="noConversion"/>
  </si>
  <si>
    <t>MRP시스템</t>
    <phoneticPr fontId="1" type="noConversion"/>
  </si>
  <si>
    <t>'전년이월액' 중 세 번째로 작은 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</si>
</sst>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&quot;등&quot;"/>
    <numFmt numFmtId="178" formatCode="#,##0&quot;천원&quot;"/>
  </numFmts>
  <fonts count="10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indexed="9"/>
      <name val="맑은 고딕"/>
      <family val="2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18"/>
      <name val="맑은 고딕"/>
      <family val="2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/>
    <xf numFmtId="176" fontId="0" fillId="0" borderId="7" xfId="0" applyNumberFormat="1" applyFill="1" applyBorder="1" applyAlignment="1"/>
    <xf numFmtId="0" fontId="4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0" borderId="4" xfId="0" applyFill="1" applyBorder="1" applyAlignment="1"/>
    <xf numFmtId="0" fontId="5" fillId="4" borderId="0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176" fontId="0" fillId="5" borderId="0" xfId="0" applyNumberFormat="1" applyFill="1" applyBorder="1" applyAlignment="1"/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2" fillId="0" borderId="0" xfId="0" applyNumberFormat="1" applyFont="1" applyBorder="1" applyAlignment="1"/>
    <xf numFmtId="0" fontId="2" fillId="0" borderId="1" xfId="0" applyFont="1" applyBorder="1"/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표준" xfId="0" builtinId="0"/>
  </cellStyles>
  <dxfs count="3">
    <dxf>
      <font>
        <b/>
        <i val="0"/>
        <color rgb="FF7030A0"/>
      </font>
    </dxf>
    <dxf>
      <alignment horizontal="center" readingOrder="0"/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800" b="0" i="1">
                <a:latin typeface="궁서" panose="02030600000101010101" pitchFamily="18" charset="-127"/>
                <a:ea typeface="궁서" panose="02030600000101010101" pitchFamily="18" charset="-127"/>
              </a:defRPr>
            </a:pPr>
            <a:r>
              <a:rPr lang="ko-KR" sz="1800" b="0" i="1">
                <a:latin typeface="궁서" panose="02030600000101010101" pitchFamily="18" charset="-127"/>
                <a:ea typeface="궁서" panose="02030600000101010101" pitchFamily="18" charset="-127"/>
              </a:rPr>
              <a:t>지사별 예산집행 현황</a:t>
            </a:r>
          </a:p>
        </c:rich>
      </c:tx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예산액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남부지사</c:v>
                </c:pt>
                <c:pt idx="1">
                  <c:v>북부지사</c:v>
                </c:pt>
                <c:pt idx="2">
                  <c:v>중부지사</c:v>
                </c:pt>
                <c:pt idx="3">
                  <c:v>서부지사</c:v>
                </c:pt>
                <c:pt idx="4">
                  <c:v>동부지사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28360</c:v>
                </c:pt>
                <c:pt idx="1">
                  <c:v>25480</c:v>
                </c:pt>
                <c:pt idx="2">
                  <c:v>36045</c:v>
                </c:pt>
                <c:pt idx="3">
                  <c:v>41050</c:v>
                </c:pt>
                <c:pt idx="4">
                  <c:v>19830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집행액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남부지사</c:v>
                </c:pt>
                <c:pt idx="1">
                  <c:v>북부지사</c:v>
                </c:pt>
                <c:pt idx="2">
                  <c:v>중부지사</c:v>
                </c:pt>
                <c:pt idx="3">
                  <c:v>서부지사</c:v>
                </c:pt>
                <c:pt idx="4">
                  <c:v>동부지사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26555</c:v>
                </c:pt>
                <c:pt idx="1">
                  <c:v>25215</c:v>
                </c:pt>
                <c:pt idx="2">
                  <c:v>34863</c:v>
                </c:pt>
                <c:pt idx="3">
                  <c:v>37600</c:v>
                </c:pt>
                <c:pt idx="4">
                  <c:v>17300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42560"/>
        <c:axId val="221044096"/>
      </c:barChart>
      <c:catAx>
        <c:axId val="22104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21044096"/>
        <c:crosses val="autoZero"/>
        <c:auto val="1"/>
        <c:lblAlgn val="ctr"/>
        <c:lblOffset val="100"/>
        <c:noMultiLvlLbl val="0"/>
      </c:catAx>
      <c:valAx>
        <c:axId val="22104409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21042560"/>
        <c:crosses val="autoZero"/>
        <c:crossBetween val="between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circle">
            <a:fillToRect l="50000" t="50000" r="50000" b="50000"/>
          </a:path>
          <a:tileRect/>
        </a:gradFill>
      </c:spPr>
    </c:plotArea>
    <c:legend>
      <c:legendPos val="t"/>
      <c:overlay val="0"/>
    </c:legend>
    <c:plotVisOnly val="1"/>
    <c:dispBlanksAs val="gap"/>
    <c:showDLblsOverMax val="0"/>
  </c:chart>
  <c:spPr>
    <a:ln w="31750" cmpd="dbl">
      <a:solidFill>
        <a:srgbClr val="7030A0"/>
      </a:solidFill>
      <a:prstDash val="dash"/>
    </a:ln>
  </c:spPr>
  <c:txPr>
    <a:bodyPr/>
    <a:lstStyle/>
    <a:p>
      <a:pPr>
        <a:defRPr sz="1100">
          <a:latin typeface="굴림" panose="020B0600000101010101" pitchFamily="50" charset="-127"/>
          <a:ea typeface="굴림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38100</xdr:rowOff>
    </xdr:from>
    <xdr:to>
      <xdr:col>7</xdr:col>
      <xdr:colOff>781050</xdr:colOff>
      <xdr:row>0</xdr:row>
      <xdr:rowOff>1000125</xdr:rowOff>
    </xdr:to>
    <xdr:sp macro="" textlink="">
      <xdr:nvSpPr>
        <xdr:cNvPr id="2" name="순서도: 문서 1"/>
        <xdr:cNvSpPr/>
      </xdr:nvSpPr>
      <xdr:spPr>
        <a:xfrm>
          <a:off x="1066801" y="38100"/>
          <a:ext cx="6753224" cy="962025"/>
        </a:xfrm>
        <a:prstGeom prst="flowChartDocumen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800" b="0" u="sng">
              <a:latin typeface="궁서체" pitchFamily="17" charset="-127"/>
              <a:ea typeface="궁서체" pitchFamily="17" charset="-127"/>
            </a:rPr>
            <a:t>지사별 예산집행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19050</xdr:rowOff>
    </xdr:from>
    <xdr:to>
      <xdr:col>7</xdr:col>
      <xdr:colOff>9525</xdr:colOff>
      <xdr:row>24</xdr:row>
      <xdr:rowOff>190500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mlee7" refreshedDate="43651.897893171299" createdVersion="4" refreshedVersion="4" minRefreshableVersion="3" recordCount="10">
  <cacheSource type="worksheet">
    <worksheetSource ref="A2:G12" sheet="피벗테이블"/>
  </cacheSource>
  <cacheFields count="7">
    <cacheField name="구분" numFmtId="0">
      <sharedItems/>
    </cacheField>
    <cacheField name="지사명" numFmtId="0">
      <sharedItems count="3">
        <s v="남부지사"/>
        <s v="북부지사"/>
        <s v="중부지사"/>
      </sharedItems>
    </cacheField>
    <cacheField name="항목" numFmtId="0">
      <sharedItems count="4">
        <s v="그룹웨어"/>
        <s v="데이터베이스"/>
        <s v="ERP시스템"/>
        <s v="CRP시스템"/>
      </sharedItems>
    </cacheField>
    <cacheField name="전년이월액" numFmtId="0">
      <sharedItems containsSemiMixedTypes="0" containsString="0" containsNumber="1" containsInteger="1" minValue="24" maxValue="746"/>
    </cacheField>
    <cacheField name="예산액" numFmtId="0">
      <sharedItems containsSemiMixedTypes="0" containsString="0" containsNumber="1" containsInteger="1" minValue="11458" maxValue="56881"/>
    </cacheField>
    <cacheField name="집행액" numFmtId="0">
      <sharedItems containsSemiMixedTypes="0" containsString="0" containsNumber="1" containsInteger="1" minValue="10245" maxValue="54863"/>
    </cacheField>
    <cacheField name="이월액" numFmtId="0">
      <sharedItems containsSemiMixedTypes="0" containsString="0" containsNumber="1" containsInteger="1" minValue="354" maxValue="74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시스템설계"/>
    <x v="0"/>
    <x v="0"/>
    <n v="417"/>
    <n v="28360"/>
    <n v="26555"/>
    <n v="2222"/>
  </r>
  <r>
    <s v="SW개발"/>
    <x v="1"/>
    <x v="1"/>
    <n v="89"/>
    <n v="25480"/>
    <n v="25215"/>
    <n v="354"/>
  </r>
  <r>
    <s v="시스템설계"/>
    <x v="2"/>
    <x v="2"/>
    <n v="216"/>
    <n v="56045"/>
    <n v="54863"/>
    <n v="1398"/>
  </r>
  <r>
    <s v="SW개발"/>
    <x v="1"/>
    <x v="0"/>
    <n v="143"/>
    <n v="11458"/>
    <n v="10245"/>
    <n v="1356"/>
  </r>
  <r>
    <s v="유지보수"/>
    <x v="2"/>
    <x v="2"/>
    <n v="746"/>
    <n v="27209"/>
    <n v="26932"/>
    <n v="1023"/>
  </r>
  <r>
    <s v="시스템설계"/>
    <x v="0"/>
    <x v="1"/>
    <n v="224"/>
    <n v="56881"/>
    <n v="49700"/>
    <n v="7405"/>
  </r>
  <r>
    <s v="유지보수"/>
    <x v="2"/>
    <x v="0"/>
    <n v="176"/>
    <n v="32176"/>
    <n v="31968"/>
    <n v="384"/>
  </r>
  <r>
    <s v="시스템설계"/>
    <x v="1"/>
    <x v="3"/>
    <n v="108"/>
    <n v="47650"/>
    <n v="46490"/>
    <n v="1268"/>
  </r>
  <r>
    <s v="SW개발"/>
    <x v="2"/>
    <x v="2"/>
    <n v="321"/>
    <n v="29568"/>
    <n v="28333"/>
    <n v="1556"/>
  </r>
  <r>
    <s v="유지보수"/>
    <x v="0"/>
    <x v="0"/>
    <n v="24"/>
    <n v="30840"/>
    <n v="29749"/>
    <n v="11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0" dataOnRows="1" applyNumberFormats="0" applyBorderFormats="0" applyFontFormats="0" applyPatternFormats="0" applyAlignmentFormats="0" applyWidthHeightFormats="1" dataCaption="값" missingCaption="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axis="axisCol" compact="0" outline="0" showAll="0">
      <items count="5">
        <item x="3"/>
        <item h="1" x="2"/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1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2"/>
    </i>
    <i>
      <x v="3"/>
    </i>
  </colItems>
  <dataFields count="2">
    <dataField name="최대값 : 예산액" fld="4" subtotal="max" baseField="1" baseItem="0"/>
    <dataField name="최대값 : 집행액" fld="5" subtotal="max" baseField="1" baseItem="0"/>
  </dataFields>
  <formats count="2">
    <format dxfId="2">
      <pivotArea outline="0" collapsedLevelsAreSubtotals="1" fieldPosition="0"/>
    </format>
    <format dxfId="1">
      <pivotArea outline="0" collapsedLevelsAreSubtotals="1" fieldPosition="0"/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3.625" customWidth="1"/>
    <col min="2" max="2" width="12.625" customWidth="1"/>
    <col min="3" max="3" width="15.625" customWidth="1"/>
    <col min="4" max="7" width="12.625" customWidth="1"/>
    <col min="8" max="9" width="10.625" customWidth="1"/>
  </cols>
  <sheetData>
    <row r="1" spans="1:9" ht="80.099999999999994" customHeight="1" x14ac:dyDescent="0.3"/>
    <row r="2" spans="1:9" s="25" customFormat="1" ht="18" customHeight="1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s="25" customFormat="1" ht="18" customHeight="1" x14ac:dyDescent="0.3">
      <c r="A3" s="23" t="s">
        <v>9</v>
      </c>
      <c r="B3" s="23" t="s">
        <v>10</v>
      </c>
      <c r="C3" s="23" t="s">
        <v>11</v>
      </c>
      <c r="D3" s="34">
        <v>417</v>
      </c>
      <c r="E3" s="26">
        <v>28365</v>
      </c>
      <c r="F3" s="26">
        <v>28655</v>
      </c>
      <c r="G3" s="34">
        <v>127</v>
      </c>
      <c r="H3" s="22">
        <f>RANK(G3,$G$3:$G$12)</f>
        <v>8</v>
      </c>
      <c r="I3" s="23" t="str">
        <f>IF(E3&lt;=30000,"저예산","")</f>
        <v>저예산</v>
      </c>
    </row>
    <row r="4" spans="1:9" s="25" customFormat="1" ht="18" customHeight="1" x14ac:dyDescent="0.3">
      <c r="A4" s="23" t="s">
        <v>12</v>
      </c>
      <c r="B4" s="23" t="s">
        <v>13</v>
      </c>
      <c r="C4" s="23" t="s">
        <v>14</v>
      </c>
      <c r="D4" s="34">
        <v>89</v>
      </c>
      <c r="E4" s="26">
        <v>25480</v>
      </c>
      <c r="F4" s="26">
        <v>25215</v>
      </c>
      <c r="G4" s="34">
        <v>354</v>
      </c>
      <c r="H4" s="22">
        <f t="shared" ref="H4:H12" si="0">RANK(G4,$G$3:$G$12)</f>
        <v>5</v>
      </c>
      <c r="I4" s="23" t="str">
        <f t="shared" ref="I4:I12" si="1">IF(E4&lt;=30000,"저예산","")</f>
        <v>저예산</v>
      </c>
    </row>
    <row r="5" spans="1:9" s="25" customFormat="1" ht="18" customHeight="1" x14ac:dyDescent="0.3">
      <c r="A5" s="23" t="s">
        <v>9</v>
      </c>
      <c r="B5" s="23" t="s">
        <v>15</v>
      </c>
      <c r="C5" s="23" t="s">
        <v>16</v>
      </c>
      <c r="D5" s="34">
        <v>216</v>
      </c>
      <c r="E5" s="26">
        <v>56045</v>
      </c>
      <c r="F5" s="26">
        <v>56163</v>
      </c>
      <c r="G5" s="34">
        <v>98</v>
      </c>
      <c r="H5" s="22">
        <f t="shared" si="0"/>
        <v>10</v>
      </c>
      <c r="I5" s="23" t="str">
        <f t="shared" si="1"/>
        <v/>
      </c>
    </row>
    <row r="6" spans="1:9" s="25" customFormat="1" ht="18" customHeight="1" x14ac:dyDescent="0.3">
      <c r="A6" s="23" t="s">
        <v>12</v>
      </c>
      <c r="B6" s="23" t="s">
        <v>13</v>
      </c>
      <c r="C6" s="23" t="s">
        <v>11</v>
      </c>
      <c r="D6" s="34">
        <v>143</v>
      </c>
      <c r="E6" s="26">
        <v>11458</v>
      </c>
      <c r="F6" s="26">
        <v>11245</v>
      </c>
      <c r="G6" s="34">
        <v>356</v>
      </c>
      <c r="H6" s="22">
        <f t="shared" si="0"/>
        <v>4</v>
      </c>
      <c r="I6" s="23" t="str">
        <f t="shared" si="1"/>
        <v>저예산</v>
      </c>
    </row>
    <row r="7" spans="1:9" s="25" customFormat="1" ht="18" customHeight="1" x14ac:dyDescent="0.3">
      <c r="A7" s="23" t="s">
        <v>17</v>
      </c>
      <c r="B7" s="23" t="s">
        <v>15</v>
      </c>
      <c r="C7" s="23" t="s">
        <v>16</v>
      </c>
      <c r="D7" s="34">
        <v>746</v>
      </c>
      <c r="E7" s="26">
        <v>27209</v>
      </c>
      <c r="F7" s="26">
        <v>27735</v>
      </c>
      <c r="G7" s="34">
        <v>220</v>
      </c>
      <c r="H7" s="22">
        <f t="shared" si="0"/>
        <v>7</v>
      </c>
      <c r="I7" s="23" t="str">
        <f t="shared" si="1"/>
        <v>저예산</v>
      </c>
    </row>
    <row r="8" spans="1:9" s="25" customFormat="1" ht="18" customHeight="1" x14ac:dyDescent="0.3">
      <c r="A8" s="23" t="s">
        <v>9</v>
      </c>
      <c r="B8" s="23" t="s">
        <v>10</v>
      </c>
      <c r="C8" s="23" t="s">
        <v>14</v>
      </c>
      <c r="D8" s="34">
        <v>224</v>
      </c>
      <c r="E8" s="26">
        <v>56880</v>
      </c>
      <c r="F8" s="26">
        <v>56700</v>
      </c>
      <c r="G8" s="34">
        <v>404</v>
      </c>
      <c r="H8" s="22">
        <f t="shared" si="0"/>
        <v>2</v>
      </c>
      <c r="I8" s="23" t="str">
        <f t="shared" si="1"/>
        <v/>
      </c>
    </row>
    <row r="9" spans="1:9" s="25" customFormat="1" ht="18" customHeight="1" x14ac:dyDescent="0.3">
      <c r="A9" s="23" t="s">
        <v>17</v>
      </c>
      <c r="B9" s="23" t="s">
        <v>15</v>
      </c>
      <c r="C9" s="23" t="s">
        <v>11</v>
      </c>
      <c r="D9" s="34">
        <v>176</v>
      </c>
      <c r="E9" s="26">
        <v>32176</v>
      </c>
      <c r="F9" s="26">
        <v>31968</v>
      </c>
      <c r="G9" s="34">
        <v>384</v>
      </c>
      <c r="H9" s="22">
        <f t="shared" si="0"/>
        <v>3</v>
      </c>
      <c r="I9" s="23" t="str">
        <f t="shared" si="1"/>
        <v/>
      </c>
    </row>
    <row r="10" spans="1:9" s="25" customFormat="1" ht="18" customHeight="1" x14ac:dyDescent="0.3">
      <c r="A10" s="23" t="s">
        <v>9</v>
      </c>
      <c r="B10" s="23" t="s">
        <v>13</v>
      </c>
      <c r="C10" s="23" t="s">
        <v>62</v>
      </c>
      <c r="D10" s="34">
        <v>108</v>
      </c>
      <c r="E10" s="26">
        <v>47650</v>
      </c>
      <c r="F10" s="26">
        <v>47490</v>
      </c>
      <c r="G10" s="34">
        <v>268</v>
      </c>
      <c r="H10" s="22">
        <f t="shared" si="0"/>
        <v>6</v>
      </c>
      <c r="I10" s="23" t="str">
        <f t="shared" si="1"/>
        <v/>
      </c>
    </row>
    <row r="11" spans="1:9" s="25" customFormat="1" ht="18" customHeight="1" x14ac:dyDescent="0.3">
      <c r="A11" s="23" t="s">
        <v>12</v>
      </c>
      <c r="B11" s="23" t="s">
        <v>15</v>
      </c>
      <c r="C11" s="23" t="s">
        <v>16</v>
      </c>
      <c r="D11" s="34">
        <v>321</v>
      </c>
      <c r="E11" s="26">
        <v>29568</v>
      </c>
      <c r="F11" s="26">
        <v>29300</v>
      </c>
      <c r="G11" s="34">
        <v>589</v>
      </c>
      <c r="H11" s="22">
        <f t="shared" si="0"/>
        <v>1</v>
      </c>
      <c r="I11" s="23" t="str">
        <f t="shared" si="1"/>
        <v>저예산</v>
      </c>
    </row>
    <row r="12" spans="1:9" s="25" customFormat="1" ht="18" customHeight="1" x14ac:dyDescent="0.3">
      <c r="A12" s="23" t="s">
        <v>17</v>
      </c>
      <c r="B12" s="23" t="s">
        <v>10</v>
      </c>
      <c r="C12" s="23" t="s">
        <v>11</v>
      </c>
      <c r="D12" s="34">
        <v>24</v>
      </c>
      <c r="E12" s="26">
        <v>30840</v>
      </c>
      <c r="F12" s="26">
        <v>30749</v>
      </c>
      <c r="G12" s="34">
        <v>115</v>
      </c>
      <c r="H12" s="22">
        <f t="shared" si="0"/>
        <v>9</v>
      </c>
      <c r="I12" s="23" t="str">
        <f t="shared" si="1"/>
        <v/>
      </c>
    </row>
    <row r="13" spans="1:9" s="25" customFormat="1" ht="18" customHeight="1" x14ac:dyDescent="0.3">
      <c r="A13" s="38" t="s">
        <v>18</v>
      </c>
      <c r="B13" s="39"/>
      <c r="C13" s="39"/>
      <c r="D13" s="40"/>
      <c r="E13" s="36">
        <f>DAVERAGE(A2:I12,E2,B2:B3)</f>
        <v>38695</v>
      </c>
      <c r="F13" s="36"/>
      <c r="G13" s="36"/>
      <c r="H13" s="37"/>
      <c r="I13" s="37"/>
    </row>
    <row r="14" spans="1:9" s="25" customFormat="1" ht="18" customHeight="1" x14ac:dyDescent="0.3">
      <c r="A14" s="38" t="s">
        <v>19</v>
      </c>
      <c r="B14" s="39"/>
      <c r="C14" s="39"/>
      <c r="D14" s="40"/>
      <c r="E14" s="36">
        <f>MAX(F3:F12)-MIN(F3:F12)</f>
        <v>45455</v>
      </c>
      <c r="F14" s="36"/>
      <c r="G14" s="36"/>
      <c r="H14" s="37"/>
      <c r="I14" s="37"/>
    </row>
    <row r="15" spans="1:9" s="25" customFormat="1" ht="18" customHeight="1" x14ac:dyDescent="0.3">
      <c r="A15" s="38" t="s">
        <v>85</v>
      </c>
      <c r="B15" s="39"/>
      <c r="C15" s="39"/>
      <c r="D15" s="40"/>
      <c r="E15" s="36">
        <f>SMALL(D3:D12,3)</f>
        <v>108</v>
      </c>
      <c r="F15" s="36"/>
      <c r="G15" s="36"/>
      <c r="H15" s="37"/>
      <c r="I15" s="37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0" priority="1">
      <formula>$F3&gt;=40000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H21" sqref="H21"/>
    </sheetView>
  </sheetViews>
  <sheetFormatPr defaultRowHeight="16.5" outlineLevelRow="3" outlineLevelCol="1" x14ac:dyDescent="0.3"/>
  <cols>
    <col min="1" max="1" width="13.625" customWidth="1"/>
    <col min="2" max="2" width="15.625" customWidth="1"/>
    <col min="3" max="3" width="13.625" customWidth="1"/>
    <col min="4" max="6" width="12" customWidth="1" outlineLevel="1"/>
    <col min="7" max="7" width="12" customWidth="1"/>
  </cols>
  <sheetData>
    <row r="2" spans="1:7" x14ac:dyDescent="0.3">
      <c r="A2" s="24" t="s">
        <v>20</v>
      </c>
      <c r="B2" s="24" t="s">
        <v>21</v>
      </c>
      <c r="C2" s="24" t="s">
        <v>22</v>
      </c>
      <c r="D2" s="24" t="s">
        <v>23</v>
      </c>
      <c r="E2" s="24" t="s">
        <v>24</v>
      </c>
      <c r="F2" s="24" t="s">
        <v>25</v>
      </c>
      <c r="G2" s="24" t="s">
        <v>26</v>
      </c>
    </row>
    <row r="3" spans="1:7" outlineLevel="3" x14ac:dyDescent="0.3">
      <c r="A3" s="21" t="s">
        <v>27</v>
      </c>
      <c r="B3" s="21" t="s">
        <v>33</v>
      </c>
      <c r="C3" s="21" t="s">
        <v>34</v>
      </c>
      <c r="D3" s="27">
        <v>216</v>
      </c>
      <c r="E3" s="27">
        <v>56045</v>
      </c>
      <c r="F3" s="27">
        <v>54863</v>
      </c>
      <c r="G3" s="27">
        <v>1398</v>
      </c>
    </row>
    <row r="4" spans="1:7" outlineLevel="3" x14ac:dyDescent="0.3">
      <c r="A4" s="21" t="s">
        <v>35</v>
      </c>
      <c r="B4" s="21" t="s">
        <v>33</v>
      </c>
      <c r="C4" s="21" t="s">
        <v>34</v>
      </c>
      <c r="D4" s="27">
        <v>746</v>
      </c>
      <c r="E4" s="27">
        <v>27209</v>
      </c>
      <c r="F4" s="27">
        <v>26932</v>
      </c>
      <c r="G4" s="27">
        <v>1023</v>
      </c>
    </row>
    <row r="5" spans="1:7" outlineLevel="3" x14ac:dyDescent="0.3">
      <c r="A5" s="21" t="s">
        <v>35</v>
      </c>
      <c r="B5" s="21" t="s">
        <v>33</v>
      </c>
      <c r="C5" s="21" t="s">
        <v>29</v>
      </c>
      <c r="D5" s="27">
        <v>176</v>
      </c>
      <c r="E5" s="27">
        <v>32176</v>
      </c>
      <c r="F5" s="27">
        <v>31968</v>
      </c>
      <c r="G5" s="27">
        <v>384</v>
      </c>
    </row>
    <row r="6" spans="1:7" outlineLevel="3" x14ac:dyDescent="0.3">
      <c r="A6" s="21" t="s">
        <v>30</v>
      </c>
      <c r="B6" s="21" t="s">
        <v>33</v>
      </c>
      <c r="C6" s="21" t="s">
        <v>34</v>
      </c>
      <c r="D6" s="27">
        <v>321</v>
      </c>
      <c r="E6" s="27">
        <v>29568</v>
      </c>
      <c r="F6" s="27">
        <v>28333</v>
      </c>
      <c r="G6" s="27">
        <v>1556</v>
      </c>
    </row>
    <row r="7" spans="1:7" outlineLevel="2" x14ac:dyDescent="0.3">
      <c r="A7" s="21"/>
      <c r="B7" s="28" t="s">
        <v>40</v>
      </c>
      <c r="C7" s="21"/>
      <c r="D7" s="27"/>
      <c r="E7" s="27">
        <f>SUBTOTAL(9,E3:E6)</f>
        <v>144998</v>
      </c>
      <c r="F7" s="27">
        <f>SUBTOTAL(9,F3:F6)</f>
        <v>142096</v>
      </c>
      <c r="G7" s="27"/>
    </row>
    <row r="8" spans="1:7" outlineLevel="1" x14ac:dyDescent="0.3">
      <c r="A8" s="21"/>
      <c r="B8" s="28" t="s">
        <v>36</v>
      </c>
      <c r="C8" s="21"/>
      <c r="D8" s="27">
        <f>SUBTOTAL(4,D3:D6)</f>
        <v>746</v>
      </c>
      <c r="E8" s="27"/>
      <c r="F8" s="27"/>
      <c r="G8" s="27">
        <f>SUBTOTAL(4,G3:G6)</f>
        <v>1556</v>
      </c>
    </row>
    <row r="9" spans="1:7" outlineLevel="3" x14ac:dyDescent="0.3">
      <c r="A9" s="21" t="s">
        <v>30</v>
      </c>
      <c r="B9" s="21" t="s">
        <v>31</v>
      </c>
      <c r="C9" s="21" t="s">
        <v>32</v>
      </c>
      <c r="D9" s="27">
        <v>89</v>
      </c>
      <c r="E9" s="27">
        <v>25480</v>
      </c>
      <c r="F9" s="27">
        <v>25215</v>
      </c>
      <c r="G9" s="27">
        <v>354</v>
      </c>
    </row>
    <row r="10" spans="1:7" outlineLevel="3" x14ac:dyDescent="0.3">
      <c r="A10" s="21" t="s">
        <v>30</v>
      </c>
      <c r="B10" s="21" t="s">
        <v>31</v>
      </c>
      <c r="C10" s="21" t="s">
        <v>29</v>
      </c>
      <c r="D10" s="27">
        <v>143</v>
      </c>
      <c r="E10" s="27">
        <v>11458</v>
      </c>
      <c r="F10" s="27">
        <v>10245</v>
      </c>
      <c r="G10" s="27">
        <v>1356</v>
      </c>
    </row>
    <row r="11" spans="1:7" outlineLevel="3" x14ac:dyDescent="0.3">
      <c r="A11" s="21" t="s">
        <v>27</v>
      </c>
      <c r="B11" s="21" t="s">
        <v>31</v>
      </c>
      <c r="C11" s="21" t="s">
        <v>62</v>
      </c>
      <c r="D11" s="27">
        <v>108</v>
      </c>
      <c r="E11" s="27">
        <v>47650</v>
      </c>
      <c r="F11" s="27">
        <v>46490</v>
      </c>
      <c r="G11" s="27">
        <v>1268</v>
      </c>
    </row>
    <row r="12" spans="1:7" outlineLevel="2" x14ac:dyDescent="0.3">
      <c r="A12" s="21"/>
      <c r="B12" s="28" t="s">
        <v>41</v>
      </c>
      <c r="C12" s="21"/>
      <c r="D12" s="27"/>
      <c r="E12" s="27">
        <f>SUBTOTAL(9,E9:E11)</f>
        <v>84588</v>
      </c>
      <c r="F12" s="27">
        <f>SUBTOTAL(9,F9:F11)</f>
        <v>81950</v>
      </c>
      <c r="G12" s="27"/>
    </row>
    <row r="13" spans="1:7" outlineLevel="1" x14ac:dyDescent="0.3">
      <c r="A13" s="21"/>
      <c r="B13" s="28" t="s">
        <v>37</v>
      </c>
      <c r="C13" s="21"/>
      <c r="D13" s="27">
        <f>SUBTOTAL(4,D9:D11)</f>
        <v>143</v>
      </c>
      <c r="E13" s="27"/>
      <c r="F13" s="27"/>
      <c r="G13" s="27">
        <f>SUBTOTAL(4,G9:G11)</f>
        <v>1356</v>
      </c>
    </row>
    <row r="14" spans="1:7" outlineLevel="3" x14ac:dyDescent="0.3">
      <c r="A14" s="21" t="s">
        <v>27</v>
      </c>
      <c r="B14" s="21" t="s">
        <v>28</v>
      </c>
      <c r="C14" s="21" t="s">
        <v>29</v>
      </c>
      <c r="D14" s="27">
        <v>417</v>
      </c>
      <c r="E14" s="27">
        <v>28360</v>
      </c>
      <c r="F14" s="27">
        <v>26555</v>
      </c>
      <c r="G14" s="27">
        <v>2222</v>
      </c>
    </row>
    <row r="15" spans="1:7" outlineLevel="3" x14ac:dyDescent="0.3">
      <c r="A15" s="21" t="s">
        <v>27</v>
      </c>
      <c r="B15" s="21" t="s">
        <v>28</v>
      </c>
      <c r="C15" s="21" t="s">
        <v>32</v>
      </c>
      <c r="D15" s="27">
        <v>224</v>
      </c>
      <c r="E15" s="27">
        <v>56881</v>
      </c>
      <c r="F15" s="27">
        <v>49700</v>
      </c>
      <c r="G15" s="27">
        <v>7405</v>
      </c>
    </row>
    <row r="16" spans="1:7" outlineLevel="3" x14ac:dyDescent="0.3">
      <c r="A16" s="21" t="s">
        <v>35</v>
      </c>
      <c r="B16" s="21" t="s">
        <v>28</v>
      </c>
      <c r="C16" s="21" t="s">
        <v>29</v>
      </c>
      <c r="D16" s="27">
        <v>24</v>
      </c>
      <c r="E16" s="27">
        <v>30840</v>
      </c>
      <c r="F16" s="27">
        <v>29749</v>
      </c>
      <c r="G16" s="27">
        <v>1115</v>
      </c>
    </row>
    <row r="17" spans="1:7" outlineLevel="2" x14ac:dyDescent="0.3">
      <c r="A17" s="29"/>
      <c r="B17" s="30" t="s">
        <v>42</v>
      </c>
      <c r="C17" s="29"/>
      <c r="D17" s="31"/>
      <c r="E17" s="31">
        <f>SUBTOTAL(9,E14:E16)</f>
        <v>116081</v>
      </c>
      <c r="F17" s="31">
        <f>SUBTOTAL(9,F14:F16)</f>
        <v>106004</v>
      </c>
      <c r="G17" s="31"/>
    </row>
    <row r="18" spans="1:7" outlineLevel="1" x14ac:dyDescent="0.3">
      <c r="A18" s="29"/>
      <c r="B18" s="30" t="s">
        <v>38</v>
      </c>
      <c r="C18" s="29"/>
      <c r="D18" s="31">
        <f>SUBTOTAL(4,D14:D16)</f>
        <v>417</v>
      </c>
      <c r="E18" s="31"/>
      <c r="F18" s="31"/>
      <c r="G18" s="31">
        <f>SUBTOTAL(4,G14:G16)</f>
        <v>7405</v>
      </c>
    </row>
    <row r="19" spans="1:7" x14ac:dyDescent="0.3">
      <c r="A19" s="29"/>
      <c r="B19" s="30" t="s">
        <v>43</v>
      </c>
      <c r="C19" s="29"/>
      <c r="D19" s="31"/>
      <c r="E19" s="31">
        <f>SUBTOTAL(9,E3:E16)</f>
        <v>345667</v>
      </c>
      <c r="F19" s="31">
        <f>SUBTOTAL(9,F3:F16)</f>
        <v>330050</v>
      </c>
      <c r="G19" s="31"/>
    </row>
    <row r="20" spans="1:7" x14ac:dyDescent="0.3">
      <c r="A20" s="29"/>
      <c r="B20" s="30" t="s">
        <v>39</v>
      </c>
      <c r="C20" s="29"/>
      <c r="D20" s="31">
        <f>SUBTOTAL(4,D3:D16)</f>
        <v>746</v>
      </c>
      <c r="E20" s="31"/>
      <c r="F20" s="31"/>
      <c r="G20" s="31">
        <f>SUBTOTAL(4,G3:G16)</f>
        <v>7405</v>
      </c>
    </row>
  </sheetData>
  <sortState ref="A3:G12">
    <sortCondition descending="1" ref="B3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J26" sqref="J26"/>
    </sheetView>
  </sheetViews>
  <sheetFormatPr defaultRowHeight="16.5" x14ac:dyDescent="0.3"/>
  <cols>
    <col min="1" max="1" width="13.625" customWidth="1"/>
    <col min="2" max="2" width="15.625" customWidth="1"/>
    <col min="3" max="3" width="13.625" customWidth="1"/>
    <col min="4" max="7" width="12" customWidth="1"/>
  </cols>
  <sheetData>
    <row r="2" spans="1:9" x14ac:dyDescent="0.3">
      <c r="A2" s="24" t="s">
        <v>20</v>
      </c>
      <c r="B2" s="24" t="s">
        <v>21</v>
      </c>
      <c r="C2" s="24" t="s">
        <v>22</v>
      </c>
      <c r="D2" s="24" t="s">
        <v>23</v>
      </c>
      <c r="E2" s="24" t="s">
        <v>24</v>
      </c>
      <c r="F2" s="24" t="s">
        <v>25</v>
      </c>
      <c r="G2" s="24" t="s">
        <v>26</v>
      </c>
    </row>
    <row r="3" spans="1:9" x14ac:dyDescent="0.3">
      <c r="A3" s="21" t="s">
        <v>27</v>
      </c>
      <c r="B3" s="21" t="s">
        <v>28</v>
      </c>
      <c r="C3" s="21" t="s">
        <v>29</v>
      </c>
      <c r="D3" s="27">
        <v>417</v>
      </c>
      <c r="E3" s="27">
        <v>28360</v>
      </c>
      <c r="F3" s="27">
        <v>26555</v>
      </c>
      <c r="G3" s="27">
        <v>2222</v>
      </c>
    </row>
    <row r="4" spans="1:9" x14ac:dyDescent="0.3">
      <c r="A4" s="21" t="s">
        <v>30</v>
      </c>
      <c r="B4" s="21" t="s">
        <v>31</v>
      </c>
      <c r="C4" s="21" t="s">
        <v>32</v>
      </c>
      <c r="D4" s="27">
        <v>89</v>
      </c>
      <c r="E4" s="27">
        <v>25480</v>
      </c>
      <c r="F4" s="27">
        <v>25215</v>
      </c>
      <c r="G4" s="27">
        <v>354</v>
      </c>
    </row>
    <row r="5" spans="1:9" x14ac:dyDescent="0.3">
      <c r="A5" s="21" t="s">
        <v>27</v>
      </c>
      <c r="B5" s="21" t="s">
        <v>33</v>
      </c>
      <c r="C5" s="21" t="s">
        <v>34</v>
      </c>
      <c r="D5" s="27">
        <v>216</v>
      </c>
      <c r="E5" s="27">
        <v>56045</v>
      </c>
      <c r="F5" s="27">
        <v>54863</v>
      </c>
      <c r="G5" s="27">
        <v>1398</v>
      </c>
    </row>
    <row r="6" spans="1:9" x14ac:dyDescent="0.3">
      <c r="A6" s="21" t="s">
        <v>30</v>
      </c>
      <c r="B6" s="21" t="s">
        <v>31</v>
      </c>
      <c r="C6" s="21" t="s">
        <v>29</v>
      </c>
      <c r="D6" s="27">
        <v>143</v>
      </c>
      <c r="E6" s="27">
        <v>11458</v>
      </c>
      <c r="F6" s="27">
        <v>10245</v>
      </c>
      <c r="G6" s="27">
        <v>1356</v>
      </c>
    </row>
    <row r="7" spans="1:9" x14ac:dyDescent="0.3">
      <c r="A7" s="21" t="s">
        <v>35</v>
      </c>
      <c r="B7" s="21" t="s">
        <v>33</v>
      </c>
      <c r="C7" s="21" t="s">
        <v>34</v>
      </c>
      <c r="D7" s="27">
        <v>746</v>
      </c>
      <c r="E7" s="27">
        <v>27209</v>
      </c>
      <c r="F7" s="27">
        <v>26932</v>
      </c>
      <c r="G7" s="27">
        <v>1023</v>
      </c>
    </row>
    <row r="8" spans="1:9" x14ac:dyDescent="0.3">
      <c r="A8" s="21" t="s">
        <v>27</v>
      </c>
      <c r="B8" s="21" t="s">
        <v>28</v>
      </c>
      <c r="C8" s="21" t="s">
        <v>32</v>
      </c>
      <c r="D8" s="27">
        <v>224</v>
      </c>
      <c r="E8" s="27">
        <v>56881</v>
      </c>
      <c r="F8" s="27">
        <v>49700</v>
      </c>
      <c r="G8" s="27">
        <v>7405</v>
      </c>
    </row>
    <row r="9" spans="1:9" x14ac:dyDescent="0.3">
      <c r="A9" s="21" t="s">
        <v>35</v>
      </c>
      <c r="B9" s="21" t="s">
        <v>33</v>
      </c>
      <c r="C9" s="21" t="s">
        <v>29</v>
      </c>
      <c r="D9" s="27">
        <v>176</v>
      </c>
      <c r="E9" s="27">
        <v>32176</v>
      </c>
      <c r="F9" s="27">
        <v>31968</v>
      </c>
      <c r="G9" s="27">
        <v>384</v>
      </c>
    </row>
    <row r="10" spans="1:9" x14ac:dyDescent="0.3">
      <c r="A10" s="21" t="s">
        <v>27</v>
      </c>
      <c r="B10" s="21" t="s">
        <v>31</v>
      </c>
      <c r="C10" s="21" t="s">
        <v>62</v>
      </c>
      <c r="D10" s="27">
        <v>108</v>
      </c>
      <c r="E10" s="27">
        <v>47650</v>
      </c>
      <c r="F10" s="27">
        <v>46490</v>
      </c>
      <c r="G10" s="27">
        <v>1268</v>
      </c>
    </row>
    <row r="11" spans="1:9" x14ac:dyDescent="0.3">
      <c r="A11" s="21" t="s">
        <v>30</v>
      </c>
      <c r="B11" s="21" t="s">
        <v>33</v>
      </c>
      <c r="C11" s="21" t="s">
        <v>34</v>
      </c>
      <c r="D11" s="27">
        <v>321</v>
      </c>
      <c r="E11" s="27">
        <v>29568</v>
      </c>
      <c r="F11" s="27">
        <v>28333</v>
      </c>
      <c r="G11" s="27">
        <v>1556</v>
      </c>
    </row>
    <row r="12" spans="1:9" x14ac:dyDescent="0.3">
      <c r="A12" s="21" t="s">
        <v>35</v>
      </c>
      <c r="B12" s="21" t="s">
        <v>28</v>
      </c>
      <c r="C12" s="21" t="s">
        <v>29</v>
      </c>
      <c r="D12" s="27">
        <v>24</v>
      </c>
      <c r="E12" s="27">
        <v>30840</v>
      </c>
      <c r="F12" s="27">
        <v>29749</v>
      </c>
      <c r="G12" s="27">
        <v>1115</v>
      </c>
    </row>
    <row r="13" spans="1:9" x14ac:dyDescent="0.3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3">
      <c r="A14" s="24" t="s">
        <v>44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3">
      <c r="A15" s="32" t="b">
        <f>OR(A3="SW개발",D3&lt;=50)</f>
        <v>0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3">
      <c r="A16" s="20"/>
      <c r="B16" s="20"/>
      <c r="C16" s="20"/>
      <c r="D16" s="20"/>
      <c r="E16" s="20"/>
      <c r="F16" s="20"/>
      <c r="G16" s="20"/>
    </row>
    <row r="18" spans="1:5" x14ac:dyDescent="0.3">
      <c r="A18" s="24" t="s">
        <v>21</v>
      </c>
      <c r="B18" s="24" t="s">
        <v>22</v>
      </c>
      <c r="C18" s="24" t="s">
        <v>23</v>
      </c>
      <c r="D18" s="24" t="s">
        <v>24</v>
      </c>
      <c r="E18" s="24" t="s">
        <v>25</v>
      </c>
    </row>
    <row r="19" spans="1:5" x14ac:dyDescent="0.3">
      <c r="A19" s="21" t="s">
        <v>31</v>
      </c>
      <c r="B19" s="21" t="s">
        <v>32</v>
      </c>
      <c r="C19" s="27">
        <v>89</v>
      </c>
      <c r="D19" s="27">
        <v>25480</v>
      </c>
      <c r="E19" s="27">
        <v>25215</v>
      </c>
    </row>
    <row r="20" spans="1:5" x14ac:dyDescent="0.3">
      <c r="A20" s="21" t="s">
        <v>31</v>
      </c>
      <c r="B20" s="21" t="s">
        <v>29</v>
      </c>
      <c r="C20" s="27">
        <v>143</v>
      </c>
      <c r="D20" s="27">
        <v>11458</v>
      </c>
      <c r="E20" s="27">
        <v>10245</v>
      </c>
    </row>
    <row r="21" spans="1:5" x14ac:dyDescent="0.3">
      <c r="A21" s="21" t="s">
        <v>33</v>
      </c>
      <c r="B21" s="21" t="s">
        <v>34</v>
      </c>
      <c r="C21" s="27">
        <v>321</v>
      </c>
      <c r="D21" s="27">
        <v>29568</v>
      </c>
      <c r="E21" s="27">
        <v>28333</v>
      </c>
    </row>
    <row r="22" spans="1:5" x14ac:dyDescent="0.3">
      <c r="A22" s="21" t="s">
        <v>28</v>
      </c>
      <c r="B22" s="21" t="s">
        <v>29</v>
      </c>
      <c r="C22" s="27">
        <v>24</v>
      </c>
      <c r="D22" s="27">
        <v>30840</v>
      </c>
      <c r="E22" s="27">
        <v>29749</v>
      </c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I15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375" customWidth="1"/>
    <col min="4" max="6" width="15" bestFit="1" customWidth="1" outlineLevel="1"/>
  </cols>
  <sheetData>
    <row r="1" spans="2:9" ht="17.25" thickBot="1" x14ac:dyDescent="0.35"/>
    <row r="2" spans="2:9" x14ac:dyDescent="0.3">
      <c r="B2" s="5" t="s">
        <v>54</v>
      </c>
      <c r="C2" s="6"/>
      <c r="D2" s="12"/>
      <c r="E2" s="12"/>
      <c r="F2" s="12"/>
    </row>
    <row r="3" spans="2:9" collapsed="1" x14ac:dyDescent="0.3">
      <c r="B3" s="4"/>
      <c r="C3" s="4"/>
      <c r="D3" s="13" t="s">
        <v>56</v>
      </c>
      <c r="E3" s="13" t="s">
        <v>51</v>
      </c>
      <c r="F3" s="13" t="s">
        <v>53</v>
      </c>
    </row>
    <row r="4" spans="2:9" ht="27" hidden="1" outlineLevel="1" x14ac:dyDescent="0.3">
      <c r="B4" s="8"/>
      <c r="C4" s="8"/>
      <c r="D4" s="1"/>
      <c r="E4" s="15" t="s">
        <v>52</v>
      </c>
      <c r="F4" s="15" t="s">
        <v>52</v>
      </c>
    </row>
    <row r="5" spans="2:9" x14ac:dyDescent="0.3">
      <c r="B5" s="9" t="s">
        <v>55</v>
      </c>
      <c r="C5" s="10"/>
      <c r="D5" s="7"/>
      <c r="E5" s="7"/>
      <c r="F5" s="7"/>
    </row>
    <row r="6" spans="2:9" outlineLevel="1" x14ac:dyDescent="0.3">
      <c r="B6" s="8"/>
      <c r="C6" s="8" t="s">
        <v>45</v>
      </c>
      <c r="D6" s="2">
        <v>27209</v>
      </c>
      <c r="E6" s="14">
        <v>27716</v>
      </c>
      <c r="F6" s="14">
        <v>26746</v>
      </c>
      <c r="H6" s="35"/>
      <c r="I6" s="35"/>
    </row>
    <row r="7" spans="2:9" outlineLevel="1" x14ac:dyDescent="0.3">
      <c r="B7" s="8"/>
      <c r="C7" s="8" t="s">
        <v>46</v>
      </c>
      <c r="D7" s="2">
        <v>32176</v>
      </c>
      <c r="E7" s="14">
        <v>32683</v>
      </c>
      <c r="F7" s="14">
        <v>31713</v>
      </c>
      <c r="H7" s="35"/>
      <c r="I7" s="35"/>
    </row>
    <row r="8" spans="2:9" outlineLevel="1" x14ac:dyDescent="0.3">
      <c r="B8" s="8"/>
      <c r="C8" s="8" t="s">
        <v>47</v>
      </c>
      <c r="D8" s="2">
        <v>30840</v>
      </c>
      <c r="E8" s="14">
        <v>31347</v>
      </c>
      <c r="F8" s="14">
        <v>30377</v>
      </c>
      <c r="H8" s="35"/>
      <c r="I8" s="35"/>
    </row>
    <row r="9" spans="2:9" x14ac:dyDescent="0.3">
      <c r="B9" s="9" t="s">
        <v>57</v>
      </c>
      <c r="C9" s="10"/>
      <c r="D9" s="7"/>
      <c r="E9" s="7"/>
      <c r="F9" s="7"/>
    </row>
    <row r="10" spans="2:9" outlineLevel="1" x14ac:dyDescent="0.3">
      <c r="B10" s="8"/>
      <c r="C10" s="8" t="s">
        <v>48</v>
      </c>
      <c r="D10" s="2">
        <v>1023</v>
      </c>
      <c r="E10" s="2">
        <v>1530</v>
      </c>
      <c r="F10" s="2">
        <v>560</v>
      </c>
    </row>
    <row r="11" spans="2:9" outlineLevel="1" x14ac:dyDescent="0.3">
      <c r="B11" s="8"/>
      <c r="C11" s="8" t="s">
        <v>49</v>
      </c>
      <c r="D11" s="2">
        <v>384</v>
      </c>
      <c r="E11" s="2">
        <v>891</v>
      </c>
      <c r="F11" s="2">
        <v>-79</v>
      </c>
    </row>
    <row r="12" spans="2:9" ht="17.25" outlineLevel="1" thickBot="1" x14ac:dyDescent="0.35">
      <c r="B12" s="11"/>
      <c r="C12" s="11" t="s">
        <v>50</v>
      </c>
      <c r="D12" s="3">
        <v>1115</v>
      </c>
      <c r="E12" s="3">
        <v>1622</v>
      </c>
      <c r="F12" s="3">
        <v>652</v>
      </c>
    </row>
    <row r="13" spans="2:9" x14ac:dyDescent="0.3">
      <c r="B13" t="s">
        <v>58</v>
      </c>
    </row>
    <row r="14" spans="2:9" x14ac:dyDescent="0.3">
      <c r="B14" t="s">
        <v>59</v>
      </c>
    </row>
    <row r="15" spans="2:9" x14ac:dyDescent="0.3">
      <c r="B15" t="s">
        <v>60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13" sqref="H13"/>
    </sheetView>
  </sheetViews>
  <sheetFormatPr defaultRowHeight="16.5" x14ac:dyDescent="0.3"/>
  <cols>
    <col min="1" max="1" width="13.625" customWidth="1"/>
    <col min="2" max="2" width="15.625" customWidth="1"/>
    <col min="3" max="3" width="13.625" customWidth="1"/>
    <col min="4" max="7" width="12" customWidth="1"/>
  </cols>
  <sheetData>
    <row r="1" spans="1:10" x14ac:dyDescent="0.3">
      <c r="A1" s="20"/>
      <c r="B1" s="20"/>
      <c r="C1" s="20"/>
      <c r="D1" s="20"/>
      <c r="E1" s="20"/>
      <c r="F1" s="20"/>
      <c r="G1" s="20"/>
    </row>
    <row r="2" spans="1:10" x14ac:dyDescent="0.3">
      <c r="A2" s="24" t="s">
        <v>20</v>
      </c>
      <c r="B2" s="24" t="s">
        <v>21</v>
      </c>
      <c r="C2" s="24" t="s">
        <v>22</v>
      </c>
      <c r="D2" s="24" t="s">
        <v>23</v>
      </c>
      <c r="E2" s="24" t="s">
        <v>24</v>
      </c>
      <c r="F2" s="24" t="s">
        <v>25</v>
      </c>
      <c r="G2" s="24" t="s">
        <v>26</v>
      </c>
    </row>
    <row r="3" spans="1:10" x14ac:dyDescent="0.3">
      <c r="A3" s="21" t="s">
        <v>27</v>
      </c>
      <c r="B3" s="21" t="s">
        <v>28</v>
      </c>
      <c r="C3" s="21" t="s">
        <v>29</v>
      </c>
      <c r="D3" s="27">
        <v>417</v>
      </c>
      <c r="E3" s="27">
        <v>28360</v>
      </c>
      <c r="F3" s="27">
        <v>26555</v>
      </c>
      <c r="G3" s="27">
        <f>D3+E3-F3</f>
        <v>2222</v>
      </c>
    </row>
    <row r="4" spans="1:10" x14ac:dyDescent="0.3">
      <c r="A4" s="21" t="s">
        <v>30</v>
      </c>
      <c r="B4" s="21" t="s">
        <v>31</v>
      </c>
      <c r="C4" s="21" t="s">
        <v>32</v>
      </c>
      <c r="D4" s="27">
        <v>89</v>
      </c>
      <c r="E4" s="27">
        <v>25480</v>
      </c>
      <c r="F4" s="27">
        <v>25215</v>
      </c>
      <c r="G4" s="27">
        <f t="shared" ref="G4:G12" si="0">D4+E4-F4</f>
        <v>354</v>
      </c>
    </row>
    <row r="5" spans="1:10" x14ac:dyDescent="0.3">
      <c r="A5" s="21" t="s">
        <v>27</v>
      </c>
      <c r="B5" s="21" t="s">
        <v>33</v>
      </c>
      <c r="C5" s="21" t="s">
        <v>34</v>
      </c>
      <c r="D5" s="27">
        <v>216</v>
      </c>
      <c r="E5" s="27">
        <v>56045</v>
      </c>
      <c r="F5" s="27">
        <v>54863</v>
      </c>
      <c r="G5" s="27">
        <f t="shared" si="0"/>
        <v>1398</v>
      </c>
    </row>
    <row r="6" spans="1:10" x14ac:dyDescent="0.3">
      <c r="A6" s="21" t="s">
        <v>30</v>
      </c>
      <c r="B6" s="21" t="s">
        <v>31</v>
      </c>
      <c r="C6" s="21" t="s">
        <v>29</v>
      </c>
      <c r="D6" s="27">
        <v>143</v>
      </c>
      <c r="E6" s="27">
        <v>11458</v>
      </c>
      <c r="F6" s="27">
        <v>10245</v>
      </c>
      <c r="G6" s="27">
        <f t="shared" si="0"/>
        <v>1356</v>
      </c>
    </row>
    <row r="7" spans="1:10" x14ac:dyDescent="0.3">
      <c r="A7" s="21" t="s">
        <v>35</v>
      </c>
      <c r="B7" s="21" t="s">
        <v>33</v>
      </c>
      <c r="C7" s="21" t="s">
        <v>34</v>
      </c>
      <c r="D7" s="27">
        <v>746</v>
      </c>
      <c r="E7" s="27">
        <v>27209</v>
      </c>
      <c r="F7" s="27">
        <v>26932</v>
      </c>
      <c r="G7" s="27">
        <f t="shared" si="0"/>
        <v>1023</v>
      </c>
      <c r="I7" s="35"/>
      <c r="J7" s="35"/>
    </row>
    <row r="8" spans="1:10" x14ac:dyDescent="0.3">
      <c r="A8" s="21" t="s">
        <v>27</v>
      </c>
      <c r="B8" s="21" t="s">
        <v>28</v>
      </c>
      <c r="C8" s="21" t="s">
        <v>32</v>
      </c>
      <c r="D8" s="27">
        <v>224</v>
      </c>
      <c r="E8" s="27">
        <v>56881</v>
      </c>
      <c r="F8" s="27">
        <v>49700</v>
      </c>
      <c r="G8" s="27">
        <f t="shared" si="0"/>
        <v>7405</v>
      </c>
    </row>
    <row r="9" spans="1:10" x14ac:dyDescent="0.3">
      <c r="A9" s="21" t="s">
        <v>35</v>
      </c>
      <c r="B9" s="21" t="s">
        <v>33</v>
      </c>
      <c r="C9" s="21" t="s">
        <v>29</v>
      </c>
      <c r="D9" s="27">
        <v>176</v>
      </c>
      <c r="E9" s="27">
        <v>32176</v>
      </c>
      <c r="F9" s="27">
        <v>31968</v>
      </c>
      <c r="G9" s="27">
        <f t="shared" si="0"/>
        <v>384</v>
      </c>
      <c r="I9" s="35"/>
      <c r="J9" s="35"/>
    </row>
    <row r="10" spans="1:10" x14ac:dyDescent="0.3">
      <c r="A10" s="21" t="s">
        <v>27</v>
      </c>
      <c r="B10" s="21" t="s">
        <v>31</v>
      </c>
      <c r="C10" s="21" t="s">
        <v>62</v>
      </c>
      <c r="D10" s="27">
        <v>108</v>
      </c>
      <c r="E10" s="27">
        <v>47650</v>
      </c>
      <c r="F10" s="27">
        <v>46490</v>
      </c>
      <c r="G10" s="27">
        <f t="shared" si="0"/>
        <v>1268</v>
      </c>
    </row>
    <row r="11" spans="1:10" x14ac:dyDescent="0.3">
      <c r="A11" s="21" t="s">
        <v>30</v>
      </c>
      <c r="B11" s="21" t="s">
        <v>33</v>
      </c>
      <c r="C11" s="21" t="s">
        <v>34</v>
      </c>
      <c r="D11" s="27">
        <v>321</v>
      </c>
      <c r="E11" s="27">
        <v>29568</v>
      </c>
      <c r="F11" s="27">
        <v>28333</v>
      </c>
      <c r="G11" s="27">
        <f t="shared" si="0"/>
        <v>1556</v>
      </c>
    </row>
    <row r="12" spans="1:10" x14ac:dyDescent="0.3">
      <c r="A12" s="21" t="s">
        <v>35</v>
      </c>
      <c r="B12" s="21" t="s">
        <v>28</v>
      </c>
      <c r="C12" s="21" t="s">
        <v>29</v>
      </c>
      <c r="D12" s="27">
        <v>24</v>
      </c>
      <c r="E12" s="27">
        <v>30840</v>
      </c>
      <c r="F12" s="27">
        <v>29749</v>
      </c>
      <c r="G12" s="27">
        <f t="shared" si="0"/>
        <v>1115</v>
      </c>
      <c r="I12" s="35"/>
      <c r="J12" s="35"/>
    </row>
  </sheetData>
  <scenarios current="1" sqref="G7 G9 G12">
    <scenario name="예산액 507 증가" locked="1" count="3" user="hmlee7" comment="만든 사람 hmlee7 날짜 2019-07-05">
      <inputCells r="E7" val="27716" numFmtId="176"/>
      <inputCells r="E9" val="32683" numFmtId="176"/>
      <inputCells r="E12" val="31347" numFmtId="176"/>
    </scenario>
    <scenario name="예산액 463 감소" locked="1" count="3" user="hmlee7" comment="만든 사람 hmlee7 날짜 2019-07-05">
      <inputCells r="E7" val="26746" numFmtId="176"/>
      <inputCells r="E9" val="31713" numFmtId="176"/>
      <inputCells r="E12" val="30377" numFmtId="176"/>
    </scenario>
  </scenario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3" sqref="F13"/>
    </sheetView>
  </sheetViews>
  <sheetFormatPr defaultRowHeight="16.5" x14ac:dyDescent="0.3"/>
  <cols>
    <col min="1" max="1" width="19.125" customWidth="1"/>
    <col min="2" max="5" width="15.625" customWidth="1"/>
    <col min="6" max="11" width="9.625" customWidth="1"/>
  </cols>
  <sheetData>
    <row r="3" spans="1:5" x14ac:dyDescent="0.3">
      <c r="A3" s="16"/>
      <c r="B3" s="16"/>
      <c r="C3" s="17" t="s">
        <v>2</v>
      </c>
      <c r="D3" s="16"/>
      <c r="E3" s="16"/>
    </row>
    <row r="4" spans="1:5" x14ac:dyDescent="0.3">
      <c r="A4" s="17" t="s">
        <v>1</v>
      </c>
      <c r="B4" s="17" t="s">
        <v>68</v>
      </c>
      <c r="C4" s="18" t="s">
        <v>61</v>
      </c>
      <c r="D4" s="18" t="s">
        <v>11</v>
      </c>
      <c r="E4" s="18" t="s">
        <v>14</v>
      </c>
    </row>
    <row r="5" spans="1:5" x14ac:dyDescent="0.3">
      <c r="A5" s="41" t="s">
        <v>10</v>
      </c>
      <c r="B5" s="18" t="s">
        <v>63</v>
      </c>
      <c r="C5" s="19" t="s">
        <v>67</v>
      </c>
      <c r="D5" s="19">
        <v>30840</v>
      </c>
      <c r="E5" s="19">
        <v>56881</v>
      </c>
    </row>
    <row r="6" spans="1:5" x14ac:dyDescent="0.3">
      <c r="A6" s="42"/>
      <c r="B6" s="18" t="s">
        <v>65</v>
      </c>
      <c r="C6" s="19" t="s">
        <v>67</v>
      </c>
      <c r="D6" s="19">
        <v>29749</v>
      </c>
      <c r="E6" s="19">
        <v>49700</v>
      </c>
    </row>
    <row r="7" spans="1:5" x14ac:dyDescent="0.3">
      <c r="A7" s="41" t="s">
        <v>13</v>
      </c>
      <c r="B7" s="18" t="s">
        <v>63</v>
      </c>
      <c r="C7" s="19">
        <v>47650</v>
      </c>
      <c r="D7" s="19">
        <v>11458</v>
      </c>
      <c r="E7" s="19">
        <v>25480</v>
      </c>
    </row>
    <row r="8" spans="1:5" x14ac:dyDescent="0.3">
      <c r="A8" s="42"/>
      <c r="B8" s="18" t="s">
        <v>65</v>
      </c>
      <c r="C8" s="19">
        <v>46490</v>
      </c>
      <c r="D8" s="19">
        <v>10245</v>
      </c>
      <c r="E8" s="19">
        <v>25215</v>
      </c>
    </row>
    <row r="9" spans="1:5" x14ac:dyDescent="0.3">
      <c r="A9" s="41" t="s">
        <v>15</v>
      </c>
      <c r="B9" s="18" t="s">
        <v>63</v>
      </c>
      <c r="C9" s="19" t="s">
        <v>67</v>
      </c>
      <c r="D9" s="19">
        <v>32176</v>
      </c>
      <c r="E9" s="19" t="s">
        <v>67</v>
      </c>
    </row>
    <row r="10" spans="1:5" x14ac:dyDescent="0.3">
      <c r="A10" s="42"/>
      <c r="B10" s="18" t="s">
        <v>65</v>
      </c>
      <c r="C10" s="19" t="s">
        <v>67</v>
      </c>
      <c r="D10" s="19">
        <v>31968</v>
      </c>
      <c r="E10" s="19" t="s">
        <v>67</v>
      </c>
    </row>
    <row r="11" spans="1:5" x14ac:dyDescent="0.3">
      <c r="A11" s="41" t="s">
        <v>64</v>
      </c>
      <c r="B11" s="42"/>
      <c r="C11" s="19">
        <v>47650</v>
      </c>
      <c r="D11" s="19">
        <v>32176</v>
      </c>
      <c r="E11" s="19">
        <v>56881</v>
      </c>
    </row>
    <row r="12" spans="1:5" x14ac:dyDescent="0.3">
      <c r="A12" s="41" t="s">
        <v>66</v>
      </c>
      <c r="B12" s="42"/>
      <c r="C12" s="19">
        <v>46490</v>
      </c>
      <c r="D12" s="19">
        <v>31968</v>
      </c>
      <c r="E12" s="19">
        <v>49700</v>
      </c>
    </row>
  </sheetData>
  <mergeCells count="5">
    <mergeCell ref="A5:A6"/>
    <mergeCell ref="A7:A8"/>
    <mergeCell ref="A9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3.625" customWidth="1"/>
    <col min="2" max="2" width="15.625" customWidth="1"/>
    <col min="3" max="3" width="13.625" customWidth="1"/>
    <col min="4" max="7" width="12" customWidth="1"/>
  </cols>
  <sheetData>
    <row r="2" spans="1:7" x14ac:dyDescent="0.3">
      <c r="A2" s="24" t="s">
        <v>20</v>
      </c>
      <c r="B2" s="24" t="s">
        <v>21</v>
      </c>
      <c r="C2" s="24" t="s">
        <v>22</v>
      </c>
      <c r="D2" s="24" t="s">
        <v>23</v>
      </c>
      <c r="E2" s="24" t="s">
        <v>24</v>
      </c>
      <c r="F2" s="24" t="s">
        <v>25</v>
      </c>
      <c r="G2" s="24" t="s">
        <v>26</v>
      </c>
    </row>
    <row r="3" spans="1:7" x14ac:dyDescent="0.3">
      <c r="A3" s="21" t="s">
        <v>27</v>
      </c>
      <c r="B3" s="21" t="s">
        <v>28</v>
      </c>
      <c r="C3" s="21" t="s">
        <v>29</v>
      </c>
      <c r="D3" s="33">
        <v>417</v>
      </c>
      <c r="E3" s="33">
        <v>28360</v>
      </c>
      <c r="F3" s="33">
        <v>26555</v>
      </c>
      <c r="G3" s="33">
        <v>2222</v>
      </c>
    </row>
    <row r="4" spans="1:7" x14ac:dyDescent="0.3">
      <c r="A4" s="21" t="s">
        <v>30</v>
      </c>
      <c r="B4" s="21" t="s">
        <v>31</v>
      </c>
      <c r="C4" s="21" t="s">
        <v>32</v>
      </c>
      <c r="D4" s="33">
        <v>89</v>
      </c>
      <c r="E4" s="33">
        <v>25480</v>
      </c>
      <c r="F4" s="33">
        <v>25215</v>
      </c>
      <c r="G4" s="33">
        <v>354</v>
      </c>
    </row>
    <row r="5" spans="1:7" x14ac:dyDescent="0.3">
      <c r="A5" s="21" t="s">
        <v>27</v>
      </c>
      <c r="B5" s="21" t="s">
        <v>33</v>
      </c>
      <c r="C5" s="21" t="s">
        <v>34</v>
      </c>
      <c r="D5" s="33">
        <v>216</v>
      </c>
      <c r="E5" s="33">
        <v>56045</v>
      </c>
      <c r="F5" s="33">
        <v>54863</v>
      </c>
      <c r="G5" s="33">
        <v>1398</v>
      </c>
    </row>
    <row r="6" spans="1:7" x14ac:dyDescent="0.3">
      <c r="A6" s="21" t="s">
        <v>30</v>
      </c>
      <c r="B6" s="21" t="s">
        <v>31</v>
      </c>
      <c r="C6" s="21" t="s">
        <v>29</v>
      </c>
      <c r="D6" s="33">
        <v>143</v>
      </c>
      <c r="E6" s="33">
        <v>11458</v>
      </c>
      <c r="F6" s="33">
        <v>10245</v>
      </c>
      <c r="G6" s="33">
        <v>1356</v>
      </c>
    </row>
    <row r="7" spans="1:7" x14ac:dyDescent="0.3">
      <c r="A7" s="21" t="s">
        <v>35</v>
      </c>
      <c r="B7" s="21" t="s">
        <v>33</v>
      </c>
      <c r="C7" s="21" t="s">
        <v>34</v>
      </c>
      <c r="D7" s="33">
        <v>746</v>
      </c>
      <c r="E7" s="33">
        <v>27209</v>
      </c>
      <c r="F7" s="33">
        <v>26932</v>
      </c>
      <c r="G7" s="33">
        <v>1023</v>
      </c>
    </row>
    <row r="8" spans="1:7" x14ac:dyDescent="0.3">
      <c r="A8" s="21" t="s">
        <v>27</v>
      </c>
      <c r="B8" s="21" t="s">
        <v>28</v>
      </c>
      <c r="C8" s="21" t="s">
        <v>32</v>
      </c>
      <c r="D8" s="33">
        <v>224</v>
      </c>
      <c r="E8" s="33">
        <v>56881</v>
      </c>
      <c r="F8" s="33">
        <v>49700</v>
      </c>
      <c r="G8" s="33">
        <v>7405</v>
      </c>
    </row>
    <row r="9" spans="1:7" x14ac:dyDescent="0.3">
      <c r="A9" s="21" t="s">
        <v>35</v>
      </c>
      <c r="B9" s="21" t="s">
        <v>33</v>
      </c>
      <c r="C9" s="21" t="s">
        <v>29</v>
      </c>
      <c r="D9" s="33">
        <v>176</v>
      </c>
      <c r="E9" s="33">
        <v>32176</v>
      </c>
      <c r="F9" s="33">
        <v>31968</v>
      </c>
      <c r="G9" s="33">
        <v>384</v>
      </c>
    </row>
    <row r="10" spans="1:7" x14ac:dyDescent="0.3">
      <c r="A10" s="21" t="s">
        <v>27</v>
      </c>
      <c r="B10" s="21" t="s">
        <v>31</v>
      </c>
      <c r="C10" s="21" t="s">
        <v>62</v>
      </c>
      <c r="D10" s="33">
        <v>108</v>
      </c>
      <c r="E10" s="33">
        <v>47650</v>
      </c>
      <c r="F10" s="33">
        <v>46490</v>
      </c>
      <c r="G10" s="33">
        <v>1268</v>
      </c>
    </row>
    <row r="11" spans="1:7" x14ac:dyDescent="0.3">
      <c r="A11" s="21" t="s">
        <v>30</v>
      </c>
      <c r="B11" s="21" t="s">
        <v>33</v>
      </c>
      <c r="C11" s="21" t="s">
        <v>34</v>
      </c>
      <c r="D11" s="33">
        <v>321</v>
      </c>
      <c r="E11" s="33">
        <v>29568</v>
      </c>
      <c r="F11" s="33">
        <v>28333</v>
      </c>
      <c r="G11" s="33">
        <v>1556</v>
      </c>
    </row>
    <row r="12" spans="1:7" x14ac:dyDescent="0.3">
      <c r="A12" s="21" t="s">
        <v>35</v>
      </c>
      <c r="B12" s="21" t="s">
        <v>28</v>
      </c>
      <c r="C12" s="21" t="s">
        <v>29</v>
      </c>
      <c r="D12" s="33">
        <v>24</v>
      </c>
      <c r="E12" s="33">
        <v>30840</v>
      </c>
      <c r="F12" s="33">
        <v>29749</v>
      </c>
      <c r="G12" s="33">
        <v>1115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H26" sqref="H26"/>
    </sheetView>
  </sheetViews>
  <sheetFormatPr defaultRowHeight="16.5" x14ac:dyDescent="0.3"/>
  <cols>
    <col min="1" max="1" width="15.625" customWidth="1"/>
    <col min="2" max="2" width="13.625" customWidth="1"/>
    <col min="3" max="6" width="12" customWidth="1"/>
  </cols>
  <sheetData>
    <row r="2" spans="1:6" x14ac:dyDescent="0.3">
      <c r="A2" s="24" t="s">
        <v>69</v>
      </c>
      <c r="B2" s="24" t="s">
        <v>70</v>
      </c>
      <c r="C2" s="24" t="s">
        <v>71</v>
      </c>
      <c r="D2" s="24" t="s">
        <v>72</v>
      </c>
      <c r="E2" s="24" t="s">
        <v>73</v>
      </c>
      <c r="F2" s="24" t="s">
        <v>74</v>
      </c>
    </row>
    <row r="3" spans="1:6" x14ac:dyDescent="0.3">
      <c r="A3" s="21" t="s">
        <v>75</v>
      </c>
      <c r="B3" s="21" t="s">
        <v>76</v>
      </c>
      <c r="C3" s="27">
        <v>417</v>
      </c>
      <c r="D3" s="27">
        <v>28360</v>
      </c>
      <c r="E3" s="27">
        <v>26555</v>
      </c>
      <c r="F3" s="27">
        <f>C3+D3-E3</f>
        <v>2222</v>
      </c>
    </row>
    <row r="4" spans="1:6" x14ac:dyDescent="0.3">
      <c r="A4" s="21" t="s">
        <v>77</v>
      </c>
      <c r="B4" s="21" t="s">
        <v>78</v>
      </c>
      <c r="C4" s="27">
        <v>108</v>
      </c>
      <c r="D4" s="27">
        <v>25480</v>
      </c>
      <c r="E4" s="27">
        <v>25215</v>
      </c>
      <c r="F4" s="27">
        <f t="shared" ref="F4:F7" si="0">C4+D4-E4</f>
        <v>373</v>
      </c>
    </row>
    <row r="5" spans="1:6" x14ac:dyDescent="0.3">
      <c r="A5" s="21" t="s">
        <v>79</v>
      </c>
      <c r="B5" s="21" t="s">
        <v>80</v>
      </c>
      <c r="C5" s="27">
        <v>216</v>
      </c>
      <c r="D5" s="27">
        <v>36045</v>
      </c>
      <c r="E5" s="27">
        <v>34863</v>
      </c>
      <c r="F5" s="27">
        <f t="shared" si="0"/>
        <v>1398</v>
      </c>
    </row>
    <row r="6" spans="1:6" x14ac:dyDescent="0.3">
      <c r="A6" s="21" t="s">
        <v>81</v>
      </c>
      <c r="B6" s="21" t="s">
        <v>82</v>
      </c>
      <c r="C6" s="27">
        <v>65</v>
      </c>
      <c r="D6" s="27">
        <v>41050</v>
      </c>
      <c r="E6" s="27">
        <v>37600</v>
      </c>
      <c r="F6" s="27">
        <f>C6+D6-E6</f>
        <v>3515</v>
      </c>
    </row>
    <row r="7" spans="1:6" x14ac:dyDescent="0.3">
      <c r="A7" s="21" t="s">
        <v>83</v>
      </c>
      <c r="B7" s="21" t="s">
        <v>84</v>
      </c>
      <c r="C7" s="27">
        <v>39</v>
      </c>
      <c r="D7" s="27">
        <v>19830</v>
      </c>
      <c r="E7" s="27">
        <v>17300</v>
      </c>
      <c r="F7" s="27">
        <f t="shared" si="0"/>
        <v>2569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예산집행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hmlee7</dc:creator>
  <cp:lastModifiedBy>서희종</cp:lastModifiedBy>
  <dcterms:created xsi:type="dcterms:W3CDTF">2019-07-05T11:51:57Z</dcterms:created>
  <dcterms:modified xsi:type="dcterms:W3CDTF">2019-10-26T03:05:30Z</dcterms:modified>
</cp:coreProperties>
</file>