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870" windowWidth="21180" windowHeight="10680"/>
  </bookViews>
  <sheets>
    <sheet name="판매 현황" sheetId="1" r:id="rId1"/>
    <sheet name="부분합" sheetId="12" r:id="rId2"/>
    <sheet name="필터" sheetId="8" r:id="rId3"/>
    <sheet name="시나리오 요약" sheetId="18" r:id="rId4"/>
    <sheet name="시나리오" sheetId="13" r:id="rId5"/>
    <sheet name="피벗테이블 정답" sheetId="17" r:id="rId6"/>
    <sheet name="피벗테이블" sheetId="10" r:id="rId7"/>
    <sheet name="차트" sheetId="11" r:id="rId8"/>
  </sheets>
  <externalReferences>
    <externalReference r:id="rId9"/>
  </externalReferences>
  <definedNames>
    <definedName name="_xlnm._FilterDatabase" localSheetId="4" hidden="1">시나리오!$A$2:$G$12</definedName>
    <definedName name="_xlnm._FilterDatabase" localSheetId="2" hidden="1">필터!$A$2:$G$12</definedName>
    <definedName name="_xlnm.Criteria" localSheetId="2">필터!$A$14:$A$15</definedName>
    <definedName name="_xlnm.Extract" localSheetId="2">필터!$A$17:$E$17</definedName>
  </definedNames>
  <calcPr calcId="145621"/>
  <pivotCaches>
    <pivotCache cacheId="10" r:id="rId10"/>
  </pivotCaches>
</workbook>
</file>

<file path=xl/calcChain.xml><?xml version="1.0" encoding="utf-8"?>
<calcChain xmlns="http://schemas.openxmlformats.org/spreadsheetml/2006/main">
  <c r="A15" i="8" l="1"/>
  <c r="E15" i="1"/>
  <c r="E14" i="1"/>
  <c r="E13" i="1"/>
  <c r="I3" i="1"/>
  <c r="H3" i="1"/>
  <c r="G4" i="13" l="1"/>
  <c r="G5" i="13"/>
  <c r="G6" i="13"/>
  <c r="G7" i="13"/>
  <c r="G8" i="13"/>
  <c r="G9" i="13"/>
  <c r="G10" i="13"/>
  <c r="G11" i="13"/>
  <c r="G12" i="13"/>
  <c r="G3" i="13"/>
  <c r="G19" i="12" l="1"/>
  <c r="G17" i="12"/>
  <c r="G12" i="12"/>
  <c r="G7" i="12"/>
  <c r="E20" i="12"/>
  <c r="D20" i="12"/>
  <c r="E18" i="12"/>
  <c r="D18" i="12"/>
  <c r="E13" i="12"/>
  <c r="D13" i="12"/>
  <c r="E8" i="12"/>
  <c r="D8" i="12"/>
  <c r="I4" i="1" l="1"/>
  <c r="I5" i="1"/>
  <c r="I6" i="1"/>
  <c r="I7" i="1"/>
  <c r="I8" i="1"/>
  <c r="I9" i="1"/>
  <c r="I10" i="1"/>
  <c r="I11" i="1"/>
  <c r="I12" i="1"/>
  <c r="H4" i="1"/>
  <c r="H5" i="1"/>
  <c r="H6" i="1"/>
  <c r="H7" i="1"/>
  <c r="H8" i="1"/>
  <c r="H9" i="1"/>
  <c r="H10" i="1"/>
  <c r="H11" i="1"/>
  <c r="H12" i="1"/>
</calcChain>
</file>

<file path=xl/sharedStrings.xml><?xml version="1.0" encoding="utf-8"?>
<sst xmlns="http://schemas.openxmlformats.org/spreadsheetml/2006/main" count="285" uniqueCount="104">
  <si>
    <t>조건</t>
    <phoneticPr fontId="2" type="noConversion"/>
  </si>
  <si>
    <t>거래순위</t>
    <phoneticPr fontId="3" type="noConversion"/>
  </si>
  <si>
    <t>도서명</t>
    <phoneticPr fontId="3" type="noConversion"/>
  </si>
  <si>
    <t>출판사</t>
    <phoneticPr fontId="3" type="noConversion"/>
  </si>
  <si>
    <t>출고량</t>
    <phoneticPr fontId="3" type="noConversion"/>
  </si>
  <si>
    <t>도서분류</t>
    <phoneticPr fontId="3" type="noConversion"/>
  </si>
  <si>
    <t>총입고량</t>
    <phoneticPr fontId="3" type="noConversion"/>
  </si>
  <si>
    <t>비고</t>
    <phoneticPr fontId="3" type="noConversion"/>
  </si>
  <si>
    <t>기사단장 죽이기</t>
    <phoneticPr fontId="3" type="noConversion"/>
  </si>
  <si>
    <t>소설</t>
    <phoneticPr fontId="3" type="noConversion"/>
  </si>
  <si>
    <t>문학동네</t>
    <phoneticPr fontId="3" type="noConversion"/>
  </si>
  <si>
    <t>오직 두 사람</t>
    <phoneticPr fontId="3" type="noConversion"/>
  </si>
  <si>
    <t>문학동네</t>
    <phoneticPr fontId="3" type="noConversion"/>
  </si>
  <si>
    <t>예언</t>
    <phoneticPr fontId="3" type="noConversion"/>
  </si>
  <si>
    <t>새움</t>
    <phoneticPr fontId="3" type="noConversion"/>
  </si>
  <si>
    <t>점프 투 파이썬</t>
    <phoneticPr fontId="3" type="noConversion"/>
  </si>
  <si>
    <t>기술/컴퓨터</t>
    <phoneticPr fontId="3" type="noConversion"/>
  </si>
  <si>
    <t>한빛미디어</t>
    <phoneticPr fontId="3" type="noConversion"/>
  </si>
  <si>
    <t>엑셀 실무 강의</t>
    <phoneticPr fontId="3" type="noConversion"/>
  </si>
  <si>
    <t>기술/컴퓨터</t>
    <phoneticPr fontId="3" type="noConversion"/>
  </si>
  <si>
    <t>한빛미디어</t>
    <phoneticPr fontId="3" type="noConversion"/>
  </si>
  <si>
    <t>PS 포토샵 CC</t>
    <phoneticPr fontId="3" type="noConversion"/>
  </si>
  <si>
    <t>길벗</t>
    <phoneticPr fontId="3" type="noConversion"/>
  </si>
  <si>
    <t>모두의 파이썬</t>
    <phoneticPr fontId="3" type="noConversion"/>
  </si>
  <si>
    <t>길벗</t>
    <phoneticPr fontId="3" type="noConversion"/>
  </si>
  <si>
    <t>무작정 따라하기 오사카 교토</t>
    <phoneticPr fontId="3" type="noConversion"/>
  </si>
  <si>
    <t>여행</t>
    <phoneticPr fontId="3" type="noConversion"/>
  </si>
  <si>
    <t>요즘 제주</t>
    <phoneticPr fontId="3" type="noConversion"/>
  </si>
  <si>
    <t>여행</t>
    <phoneticPr fontId="3" type="noConversion"/>
  </si>
  <si>
    <t>알에이치코리아</t>
    <phoneticPr fontId="3" type="noConversion"/>
  </si>
  <si>
    <t>아이가 잘 노는 여행지</t>
    <phoneticPr fontId="3" type="noConversion"/>
  </si>
  <si>
    <t>알에이치코리아</t>
    <phoneticPr fontId="3" type="noConversion"/>
  </si>
  <si>
    <t>권당가격</t>
    <phoneticPr fontId="3" type="noConversion"/>
  </si>
  <si>
    <t>총판매액</t>
    <phoneticPr fontId="3" type="noConversion"/>
  </si>
  <si>
    <t>'총판매액'의 최대값-최소값 차이</t>
    <phoneticPr fontId="3" type="noConversion"/>
  </si>
  <si>
    <t>'도서분류'가 "소설"인 '총입고량'의 평균</t>
    <phoneticPr fontId="3" type="noConversion"/>
  </si>
  <si>
    <t>기술/컴퓨터 평균</t>
  </si>
  <si>
    <t>소설 평균</t>
  </si>
  <si>
    <t>여행 평균</t>
  </si>
  <si>
    <t>전체 평균</t>
  </si>
  <si>
    <t>기술/컴퓨터 최대값</t>
  </si>
  <si>
    <t>소설 최대값</t>
  </si>
  <si>
    <t>여행 최대값</t>
  </si>
  <si>
    <t>전체 최대값</t>
  </si>
  <si>
    <t>$E$10</t>
  </si>
  <si>
    <t>$G$10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</si>
  <si>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</si>
  <si>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</si>
  <si>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</si>
  <si>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</si>
  <si>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</si>
  <si>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</si>
  <si>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</si>
  <si>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기술/컴퓨터</t>
  </si>
  <si>
    <t>소설</t>
  </si>
  <si>
    <t>여행</t>
  </si>
  <si>
    <t>길벗</t>
  </si>
  <si>
    <t>문학동네</t>
  </si>
  <si>
    <t>새움</t>
  </si>
  <si>
    <t>알에이치코리아</t>
  </si>
  <si>
    <t>***</t>
  </si>
  <si>
    <t>출판사</t>
  </si>
  <si>
    <t>도서분류</t>
  </si>
  <si>
    <t>값</t>
  </si>
  <si>
    <t>출고량 125 증가</t>
  </si>
  <si>
    <t>만든 사람 ihd 날짜 2017-11-11</t>
  </si>
  <si>
    <t>출고량 78 감소</t>
  </si>
  <si>
    <t>한빛미디어</t>
  </si>
  <si>
    <t>평균 : 총입고량</t>
  </si>
  <si>
    <t>전체 평균 : 총입고량</t>
  </si>
  <si>
    <t>평균 : 출고량</t>
  </si>
  <si>
    <t>전체 평균 : 출고량</t>
  </si>
  <si>
    <t>기사단장 죽이기</t>
  </si>
  <si>
    <t>점프 투 파이썬</t>
  </si>
  <si>
    <t>무작정 따라하기 오사카 교토</t>
  </si>
  <si>
    <t>PS 포토샵 CC</t>
  </si>
  <si>
    <t>오직 두 사람</t>
  </si>
  <si>
    <t>요즘 제주</t>
  </si>
  <si>
    <t>엑셀 실무 강의</t>
  </si>
  <si>
    <t>아이가 잘 노는 여행지</t>
  </si>
  <si>
    <t>예언</t>
  </si>
  <si>
    <t>모두의 파이썬</t>
  </si>
  <si>
    <t>$E$5</t>
  </si>
  <si>
    <t>$E$8</t>
  </si>
  <si>
    <t>$G$5</t>
  </si>
  <si>
    <t>$G$8</t>
  </si>
  <si>
    <t>'출고량' 중 세 번째로 큰 값</t>
    <phoneticPr fontId="3" type="noConversion"/>
  </si>
  <si>
    <t>도서명</t>
    <phoneticPr fontId="3" type="noConversion"/>
  </si>
  <si>
    <t>도서분류</t>
    <phoneticPr fontId="3" type="noConversion"/>
  </si>
  <si>
    <t>출판사</t>
    <phoneticPr fontId="3" type="noConversion"/>
  </si>
  <si>
    <t>총입고량</t>
    <phoneticPr fontId="3" type="noConversion"/>
  </si>
  <si>
    <t>출고량</t>
    <phoneticPr fontId="3" type="noConversion"/>
  </si>
  <si>
    <t>한빛미디어</t>
    <phoneticPr fontId="3" type="noConversion"/>
  </si>
  <si>
    <t>무작정 따라하기 오사카 교토</t>
    <phoneticPr fontId="3" type="noConversion"/>
  </si>
  <si>
    <t>여행</t>
    <phoneticPr fontId="3" type="noConversion"/>
  </si>
  <si>
    <t>PS 포토샵 CC</t>
    <phoneticPr fontId="3" type="noConversion"/>
  </si>
  <si>
    <t>기술/컴퓨터</t>
    <phoneticPr fontId="3" type="noConversion"/>
  </si>
  <si>
    <t>알에이치코리아</t>
    <phoneticPr fontId="3" type="noConversion"/>
  </si>
  <si>
    <t>알에이치코리아</t>
    <phoneticPr fontId="3" type="noConversion"/>
  </si>
  <si>
    <t>엑셀 실무 강의</t>
    <phoneticPr fontId="3" type="noConversion"/>
  </si>
  <si>
    <t>기술/컴퓨터</t>
    <phoneticPr fontId="3" type="noConversion"/>
  </si>
  <si>
    <t>한빛미디어</t>
    <phoneticPr fontId="3" type="noConversion"/>
  </si>
  <si>
    <t>모두의 파이썬</t>
    <phoneticPr fontId="3" type="noConversion"/>
  </si>
  <si>
    <t>기술/컴퓨터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</si>
</sst>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176" formatCode="#,##0_ "/>
    <numFmt numFmtId="177" formatCode="#&quot;위&quot;"/>
    <numFmt numFmtId="178" formatCode="#,##0_);[Red]\(#,##0\)"/>
    <numFmt numFmtId="179" formatCode="@&quot;출판&quot;"/>
    <numFmt numFmtId="180" formatCode="#,##0&quot;권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auto="1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8" fillId="3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176" fontId="0" fillId="5" borderId="0" xfId="0" applyNumberForma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center" vertical="center"/>
    </xf>
    <xf numFmtId="178" fontId="4" fillId="0" borderId="2" xfId="1" applyNumberFormat="1" applyFont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통화 [0]" xfId="1" builtinId="7"/>
    <cellStyle name="표준" xfId="0" builtinId="0"/>
  </cellStyles>
  <dxfs count="4">
    <dxf>
      <numFmt numFmtId="180" formatCode="#,##0&quot;권&quot;"/>
    </dxf>
    <dxf>
      <alignment horizontal="right" readingOrder="0"/>
    </dxf>
    <dxf>
      <numFmt numFmtId="181" formatCode="#,###&quot;권&quot;"/>
    </dxf>
    <dxf>
      <font>
        <b/>
        <i val="0"/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20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2000" b="0" i="1">
                <a:latin typeface="궁서체" panose="02030609000101010101" pitchFamily="17" charset="-127"/>
                <a:ea typeface="궁서체" panose="02030609000101010101" pitchFamily="17" charset="-127"/>
              </a:rPr>
              <a:t>도서별 입출고 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[1]차트!$D$2</c:f>
              <c:strCache>
                <c:ptCount val="1"/>
                <c:pt idx="0">
                  <c:v>총입고량</c:v>
                </c:pt>
              </c:strCache>
            </c:strRef>
          </c:tx>
          <c:invertIfNegative val="0"/>
          <c:cat>
            <c:strRef>
              <c:f>[1]차트!$A$3:$A$9</c:f>
              <c:strCache>
                <c:ptCount val="7"/>
                <c:pt idx="0">
                  <c:v>점프 투 파이썬</c:v>
                </c:pt>
                <c:pt idx="1">
                  <c:v>무작정 따라하기 오사카 교토</c:v>
                </c:pt>
                <c:pt idx="2">
                  <c:v>PS 포토샵 CC</c:v>
                </c:pt>
                <c:pt idx="3">
                  <c:v>요즘 제주</c:v>
                </c:pt>
                <c:pt idx="4">
                  <c:v>엑셀 실무 강의</c:v>
                </c:pt>
                <c:pt idx="5">
                  <c:v>아이가 잘 노는 여행지</c:v>
                </c:pt>
                <c:pt idx="6">
                  <c:v>모두의 파이썬</c:v>
                </c:pt>
              </c:strCache>
            </c:strRef>
          </c:cat>
          <c:val>
            <c:numRef>
              <c:f>[1]차트!$D$3:$D$9</c:f>
              <c:numCache>
                <c:formatCode>#,##0_ </c:formatCode>
                <c:ptCount val="7"/>
                <c:pt idx="0">
                  <c:v>3000</c:v>
                </c:pt>
                <c:pt idx="1">
                  <c:v>3830</c:v>
                </c:pt>
                <c:pt idx="2">
                  <c:v>3754</c:v>
                </c:pt>
                <c:pt idx="3">
                  <c:v>3550</c:v>
                </c:pt>
                <c:pt idx="4">
                  <c:v>3120</c:v>
                </c:pt>
                <c:pt idx="5">
                  <c:v>3200</c:v>
                </c:pt>
                <c:pt idx="6">
                  <c:v>3490</c:v>
                </c:pt>
              </c:numCache>
            </c:numRef>
          </c:val>
        </c:ser>
        <c:ser>
          <c:idx val="1"/>
          <c:order val="1"/>
          <c:tx>
            <c:strRef>
              <c:f>[1]차트!$E$2</c:f>
              <c:strCache>
                <c:ptCount val="1"/>
                <c:pt idx="0">
                  <c:v>출고량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[1]차트!$A$3:$A$9</c:f>
              <c:strCache>
                <c:ptCount val="7"/>
                <c:pt idx="0">
                  <c:v>점프 투 파이썬</c:v>
                </c:pt>
                <c:pt idx="1">
                  <c:v>무작정 따라하기 오사카 교토</c:v>
                </c:pt>
                <c:pt idx="2">
                  <c:v>PS 포토샵 CC</c:v>
                </c:pt>
                <c:pt idx="3">
                  <c:v>요즘 제주</c:v>
                </c:pt>
                <c:pt idx="4">
                  <c:v>엑셀 실무 강의</c:v>
                </c:pt>
                <c:pt idx="5">
                  <c:v>아이가 잘 노는 여행지</c:v>
                </c:pt>
                <c:pt idx="6">
                  <c:v>모두의 파이썬</c:v>
                </c:pt>
              </c:strCache>
            </c:strRef>
          </c:cat>
          <c:val>
            <c:numRef>
              <c:f>[1]차트!$E$3:$E$9</c:f>
              <c:numCache>
                <c:formatCode>#,##0_ </c:formatCode>
                <c:ptCount val="7"/>
                <c:pt idx="0">
                  <c:v>2855</c:v>
                </c:pt>
                <c:pt idx="1">
                  <c:v>3640</c:v>
                </c:pt>
                <c:pt idx="2">
                  <c:v>3432</c:v>
                </c:pt>
                <c:pt idx="3">
                  <c:v>3000</c:v>
                </c:pt>
                <c:pt idx="4">
                  <c:v>2900</c:v>
                </c:pt>
                <c:pt idx="5">
                  <c:v>3010</c:v>
                </c:pt>
                <c:pt idx="6">
                  <c:v>3020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64448"/>
        <c:axId val="340265984"/>
      </c:barChart>
      <c:catAx>
        <c:axId val="34026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340265984"/>
        <c:crosses val="autoZero"/>
        <c:auto val="1"/>
        <c:lblAlgn val="ctr"/>
        <c:lblOffset val="100"/>
        <c:noMultiLvlLbl val="0"/>
      </c:catAx>
      <c:valAx>
        <c:axId val="34026598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340264448"/>
        <c:crosses val="autoZero"/>
        <c:crossBetween val="between"/>
      </c:valAx>
      <c:spPr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162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31750" cmpd="sng">
      <a:solidFill>
        <a:schemeClr val="accent4"/>
      </a:solidFill>
      <a:prstDash val="sysDot"/>
    </a:ln>
  </c:spPr>
  <c:txPr>
    <a:bodyPr/>
    <a:lstStyle/>
    <a:p>
      <a:pPr>
        <a:defRPr sz="1100">
          <a:latin typeface="굴림" panose="020B0600000101010101" pitchFamily="50" charset="-127"/>
          <a:ea typeface="굴림" panose="020B0600000101010101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7</xdr:col>
      <xdr:colOff>781050</xdr:colOff>
      <xdr:row>0</xdr:row>
      <xdr:rowOff>962025</xdr:rowOff>
    </xdr:to>
    <xdr:sp macro="" textlink="">
      <xdr:nvSpPr>
        <xdr:cNvPr id="2" name="빗면 1"/>
        <xdr:cNvSpPr/>
      </xdr:nvSpPr>
      <xdr:spPr>
        <a:xfrm>
          <a:off x="1990725" y="38100"/>
          <a:ext cx="6019800" cy="923925"/>
        </a:xfrm>
        <a:prstGeom prst="bevel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200" i="1">
              <a:latin typeface="궁서체" panose="02030609000101010101" pitchFamily="17" charset="-127"/>
              <a:ea typeface="궁서체" panose="02030609000101010101" pitchFamily="17" charset="-127"/>
            </a:rPr>
            <a:t>분야별 베스트셀러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20107</xdr:colOff>
      <xdr:row>10</xdr:row>
      <xdr:rowOff>19049</xdr:rowOff>
    </xdr:from>
    <xdr:to>
      <xdr:col>7</xdr:col>
      <xdr:colOff>677332</xdr:colOff>
      <xdr:row>24</xdr:row>
      <xdr:rowOff>180974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8516;&#50556;&#48324;%20&#48288;&#49828;&#53944;&#49472;&#47084;%20&#54032;&#47588;%20&#54788;&#54889;_&#47928;&#51228;-&#54400;&#5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판매 현황"/>
      <sheetName val="부분합"/>
      <sheetName val="필터"/>
      <sheetName val="시나리오 요약"/>
      <sheetName val="시나리오"/>
      <sheetName val="피벗테이블 정답"/>
      <sheetName val="피벗테이블"/>
      <sheetName val="차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총입고량</v>
          </cell>
          <cell r="E2" t="str">
            <v>출고량</v>
          </cell>
        </row>
        <row r="3">
          <cell r="A3" t="str">
            <v>점프 투 파이썬</v>
          </cell>
          <cell r="D3">
            <v>3000</v>
          </cell>
          <cell r="E3">
            <v>2855</v>
          </cell>
        </row>
        <row r="4">
          <cell r="A4" t="str">
            <v>무작정 따라하기 오사카 교토</v>
          </cell>
          <cell r="D4">
            <v>3830</v>
          </cell>
          <cell r="E4">
            <v>3640</v>
          </cell>
        </row>
        <row r="5">
          <cell r="A5" t="str">
            <v>PS 포토샵 CC</v>
          </cell>
          <cell r="D5">
            <v>3754</v>
          </cell>
          <cell r="E5">
            <v>3432</v>
          </cell>
        </row>
        <row r="6">
          <cell r="A6" t="str">
            <v>요즘 제주</v>
          </cell>
          <cell r="D6">
            <v>3550</v>
          </cell>
          <cell r="E6">
            <v>3000</v>
          </cell>
        </row>
        <row r="7">
          <cell r="A7" t="str">
            <v>엑셀 실무 강의</v>
          </cell>
          <cell r="D7">
            <v>3120</v>
          </cell>
          <cell r="E7">
            <v>2900</v>
          </cell>
        </row>
        <row r="8">
          <cell r="A8" t="str">
            <v>아이가 잘 노는 여행지</v>
          </cell>
          <cell r="D8">
            <v>3200</v>
          </cell>
          <cell r="E8">
            <v>3010</v>
          </cell>
        </row>
        <row r="9">
          <cell r="A9" t="str">
            <v>모두의 파이썬</v>
          </cell>
          <cell r="D9">
            <v>3490</v>
          </cell>
          <cell r="E9">
            <v>3020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ungil" refreshedDate="42964.476046180556" createdVersion="4" refreshedVersion="4" minRefreshableVersion="3" recordCount="10">
  <cacheSource type="worksheet">
    <worksheetSource ref="A2:G12" sheet="피벗테이블"/>
  </cacheSource>
  <cacheFields count="7">
    <cacheField name="도서명" numFmtId="0">
      <sharedItems/>
    </cacheField>
    <cacheField name="도서분류" numFmtId="14">
      <sharedItems count="3">
        <s v="소설"/>
        <s v="기술/컴퓨터"/>
        <s v="여행"/>
      </sharedItems>
    </cacheField>
    <cacheField name="출판사" numFmtId="0">
      <sharedItems count="5">
        <s v="문학동네"/>
        <s v="한빛미디어"/>
        <s v="길벗"/>
        <s v="알에이치코리아"/>
        <s v="새움"/>
      </sharedItems>
    </cacheField>
    <cacheField name="총입고량" numFmtId="0">
      <sharedItems containsSemiMixedTypes="0" containsString="0" containsNumber="1" containsInteger="1" minValue="3000" maxValue="3830"/>
    </cacheField>
    <cacheField name="출고량" numFmtId="0">
      <sharedItems containsSemiMixedTypes="0" containsString="0" containsNumber="1" containsInteger="1" minValue="2855" maxValue="3640"/>
    </cacheField>
    <cacheField name="권당가격" numFmtId="0">
      <sharedItems containsSemiMixedTypes="0" containsString="0" containsNumber="1" containsInteger="1" minValue="10800" maxValue="19800"/>
    </cacheField>
    <cacheField name="총판매액" numFmtId="0">
      <sharedItems containsSemiMixedTypes="0" containsString="0" containsNumber="1" containsInteger="1" minValue="32616000" maxValue="67953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기사단장 죽이기"/>
    <x v="0"/>
    <x v="0"/>
    <n v="3548"/>
    <n v="3340"/>
    <n v="14670"/>
    <n v="48997800"/>
  </r>
  <r>
    <s v="점프 투 파이썬"/>
    <x v="1"/>
    <x v="1"/>
    <n v="3000"/>
    <n v="2855"/>
    <n v="16920"/>
    <n v="48306600"/>
  </r>
  <r>
    <s v="무작정 따라하기 오사카 교토"/>
    <x v="2"/>
    <x v="2"/>
    <n v="3830"/>
    <n v="3640"/>
    <n v="16920"/>
    <n v="61588800"/>
  </r>
  <r>
    <s v="PS 포토샵 CC"/>
    <x v="1"/>
    <x v="2"/>
    <n v="3754"/>
    <n v="3432"/>
    <n v="19800"/>
    <n v="67953600"/>
  </r>
  <r>
    <s v="오직 두 사람"/>
    <x v="0"/>
    <x v="0"/>
    <n v="3453"/>
    <n v="3200"/>
    <n v="11700"/>
    <n v="37744000"/>
  </r>
  <r>
    <s v="요즘 제주"/>
    <x v="2"/>
    <x v="3"/>
    <n v="3550"/>
    <n v="3000"/>
    <n v="11400"/>
    <n v="34200000"/>
  </r>
  <r>
    <s v="엑셀 실무 강의"/>
    <x v="1"/>
    <x v="1"/>
    <n v="3120"/>
    <n v="2900"/>
    <n v="17820"/>
    <n v="51678000"/>
  </r>
  <r>
    <s v="아이가 잘 노는 여행지"/>
    <x v="2"/>
    <x v="3"/>
    <n v="3200"/>
    <n v="3010"/>
    <n v="11400"/>
    <n v="34314000"/>
  </r>
  <r>
    <s v="예언"/>
    <x v="0"/>
    <x v="4"/>
    <n v="3460"/>
    <n v="3100"/>
    <n v="13320"/>
    <n v="41292000"/>
  </r>
  <r>
    <s v="모두의 파이썬"/>
    <x v="1"/>
    <x v="2"/>
    <n v="3490"/>
    <n v="3020"/>
    <n v="10800"/>
    <n v="3261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4" cacheId="10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F12" firstHeaderRow="1" firstDataRow="2" firstDataCol="2"/>
  <pivotFields count="7">
    <pivotField compact="0" outline="0" showAll="0"/>
    <pivotField axis="axisRow" compact="0" outline="0" showAll="0">
      <items count="4">
        <item x="1"/>
        <item x="0"/>
        <item x="2"/>
        <item t="default"/>
      </items>
    </pivotField>
    <pivotField axis="axisCol" compact="0" outline="0" showAll="0">
      <items count="6">
        <item x="2"/>
        <item x="0"/>
        <item x="4"/>
        <item x="3"/>
        <item h="1" x="1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</pivotFields>
  <rowFields count="2">
    <field x="1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2"/>
  </colFields>
  <colItems count="4">
    <i>
      <x/>
    </i>
    <i>
      <x v="1"/>
    </i>
    <i>
      <x v="2"/>
    </i>
    <i>
      <x v="3"/>
    </i>
  </colItems>
  <dataFields count="2">
    <dataField name="평균 : 총입고량" fld="3" subtotal="average" baseField="1" baseItem="0"/>
    <dataField name="평균 : 출고량" fld="4" subtotal="average" baseField="1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27.625" customWidth="1"/>
    <col min="2" max="2" width="12" bestFit="1" customWidth="1"/>
    <col min="3" max="3" width="19.625" customWidth="1"/>
    <col min="4" max="4" width="10.625" customWidth="1"/>
    <col min="5" max="6" width="9.625" customWidth="1"/>
    <col min="7" max="7" width="15.625" customWidth="1"/>
    <col min="8" max="8" width="10.625" customWidth="1"/>
    <col min="9" max="9" width="9.625" customWidth="1"/>
    <col min="10" max="10" width="9.5" bestFit="1" customWidth="1"/>
  </cols>
  <sheetData>
    <row r="1" spans="1:9" ht="79.900000000000006" customHeight="1" x14ac:dyDescent="0.3"/>
    <row r="2" spans="1:9" ht="18" customHeight="1" x14ac:dyDescent="0.3">
      <c r="A2" s="9" t="s">
        <v>2</v>
      </c>
      <c r="B2" s="9" t="s">
        <v>5</v>
      </c>
      <c r="C2" s="9" t="s">
        <v>3</v>
      </c>
      <c r="D2" s="9" t="s">
        <v>6</v>
      </c>
      <c r="E2" s="9" t="s">
        <v>4</v>
      </c>
      <c r="F2" s="9" t="s">
        <v>32</v>
      </c>
      <c r="G2" s="9" t="s">
        <v>33</v>
      </c>
      <c r="H2" s="9" t="s">
        <v>1</v>
      </c>
      <c r="I2" s="9" t="s">
        <v>7</v>
      </c>
    </row>
    <row r="3" spans="1:9" ht="18" customHeight="1" x14ac:dyDescent="0.3">
      <c r="A3" s="6" t="s">
        <v>8</v>
      </c>
      <c r="B3" s="7" t="s">
        <v>9</v>
      </c>
      <c r="C3" s="35" t="s">
        <v>10</v>
      </c>
      <c r="D3" s="10">
        <v>3548</v>
      </c>
      <c r="E3" s="10">
        <v>3340</v>
      </c>
      <c r="F3" s="10">
        <v>14670</v>
      </c>
      <c r="G3" s="10">
        <v>48997800</v>
      </c>
      <c r="H3" s="11">
        <f>RANK(G3,$G$3:$G$12,0)</f>
        <v>4</v>
      </c>
      <c r="I3" s="8" t="str">
        <f>IF(E3&lt;=3000,"재고 파악","")</f>
        <v/>
      </c>
    </row>
    <row r="4" spans="1:9" ht="18" customHeight="1" x14ac:dyDescent="0.3">
      <c r="A4" s="6" t="s">
        <v>15</v>
      </c>
      <c r="B4" s="7" t="s">
        <v>16</v>
      </c>
      <c r="C4" s="35" t="s">
        <v>17</v>
      </c>
      <c r="D4" s="10">
        <v>3000</v>
      </c>
      <c r="E4" s="10">
        <v>2855</v>
      </c>
      <c r="F4" s="10">
        <v>16920</v>
      </c>
      <c r="G4" s="10">
        <v>48306600</v>
      </c>
      <c r="H4" s="11">
        <f t="shared" ref="H4:H12" si="0">RANK(G4,$G$3:$G$12,0)</f>
        <v>5</v>
      </c>
      <c r="I4" s="8" t="str">
        <f t="shared" ref="I4:I12" si="1">IF(E4&lt;=3000,"재고 파악","")</f>
        <v>재고 파악</v>
      </c>
    </row>
    <row r="5" spans="1:9" ht="18" customHeight="1" x14ac:dyDescent="0.3">
      <c r="A5" s="6" t="s">
        <v>25</v>
      </c>
      <c r="B5" s="7" t="s">
        <v>26</v>
      </c>
      <c r="C5" s="35" t="s">
        <v>24</v>
      </c>
      <c r="D5" s="10">
        <v>3830</v>
      </c>
      <c r="E5" s="10">
        <v>3640</v>
      </c>
      <c r="F5" s="10">
        <v>16920</v>
      </c>
      <c r="G5" s="10">
        <v>61588800</v>
      </c>
      <c r="H5" s="11">
        <f t="shared" si="0"/>
        <v>2</v>
      </c>
      <c r="I5" s="8" t="str">
        <f t="shared" si="1"/>
        <v/>
      </c>
    </row>
    <row r="6" spans="1:9" ht="18" customHeight="1" x14ac:dyDescent="0.3">
      <c r="A6" s="6" t="s">
        <v>21</v>
      </c>
      <c r="B6" s="7" t="s">
        <v>19</v>
      </c>
      <c r="C6" s="35" t="s">
        <v>22</v>
      </c>
      <c r="D6" s="10">
        <v>3754</v>
      </c>
      <c r="E6" s="10">
        <v>3432</v>
      </c>
      <c r="F6" s="10">
        <v>19800</v>
      </c>
      <c r="G6" s="10">
        <v>67953600</v>
      </c>
      <c r="H6" s="11">
        <f t="shared" si="0"/>
        <v>1</v>
      </c>
      <c r="I6" s="8" t="str">
        <f t="shared" si="1"/>
        <v/>
      </c>
    </row>
    <row r="7" spans="1:9" ht="18" customHeight="1" x14ac:dyDescent="0.3">
      <c r="A7" s="6" t="s">
        <v>11</v>
      </c>
      <c r="B7" s="7" t="s">
        <v>9</v>
      </c>
      <c r="C7" s="35" t="s">
        <v>12</v>
      </c>
      <c r="D7" s="10">
        <v>3453</v>
      </c>
      <c r="E7" s="10">
        <v>3200</v>
      </c>
      <c r="F7" s="10">
        <v>11700</v>
      </c>
      <c r="G7" s="10">
        <v>37744000</v>
      </c>
      <c r="H7" s="11">
        <f t="shared" si="0"/>
        <v>7</v>
      </c>
      <c r="I7" s="8" t="str">
        <f t="shared" si="1"/>
        <v/>
      </c>
    </row>
    <row r="8" spans="1:9" ht="18" customHeight="1" x14ac:dyDescent="0.3">
      <c r="A8" s="6" t="s">
        <v>27</v>
      </c>
      <c r="B8" s="7" t="s">
        <v>28</v>
      </c>
      <c r="C8" s="35" t="s">
        <v>29</v>
      </c>
      <c r="D8" s="10">
        <v>3550</v>
      </c>
      <c r="E8" s="10">
        <v>3000</v>
      </c>
      <c r="F8" s="10">
        <v>11400</v>
      </c>
      <c r="G8" s="10">
        <v>34200000</v>
      </c>
      <c r="H8" s="11">
        <f t="shared" si="0"/>
        <v>9</v>
      </c>
      <c r="I8" s="8" t="str">
        <f t="shared" si="1"/>
        <v>재고 파악</v>
      </c>
    </row>
    <row r="9" spans="1:9" ht="18" customHeight="1" x14ac:dyDescent="0.3">
      <c r="A9" s="6" t="s">
        <v>18</v>
      </c>
      <c r="B9" s="7" t="s">
        <v>19</v>
      </c>
      <c r="C9" s="35" t="s">
        <v>20</v>
      </c>
      <c r="D9" s="10">
        <v>3120</v>
      </c>
      <c r="E9" s="10">
        <v>2900</v>
      </c>
      <c r="F9" s="10">
        <v>17820</v>
      </c>
      <c r="G9" s="10">
        <v>51678000</v>
      </c>
      <c r="H9" s="11">
        <f t="shared" si="0"/>
        <v>3</v>
      </c>
      <c r="I9" s="8" t="str">
        <f t="shared" si="1"/>
        <v>재고 파악</v>
      </c>
    </row>
    <row r="10" spans="1:9" ht="18" customHeight="1" x14ac:dyDescent="0.3">
      <c r="A10" s="6" t="s">
        <v>30</v>
      </c>
      <c r="B10" s="7" t="s">
        <v>28</v>
      </c>
      <c r="C10" s="35" t="s">
        <v>31</v>
      </c>
      <c r="D10" s="10">
        <v>3200</v>
      </c>
      <c r="E10" s="10">
        <v>3010</v>
      </c>
      <c r="F10" s="10">
        <v>11400</v>
      </c>
      <c r="G10" s="10">
        <v>34314000</v>
      </c>
      <c r="H10" s="11">
        <f t="shared" si="0"/>
        <v>8</v>
      </c>
      <c r="I10" s="8" t="str">
        <f t="shared" si="1"/>
        <v/>
      </c>
    </row>
    <row r="11" spans="1:9" ht="18" customHeight="1" x14ac:dyDescent="0.3">
      <c r="A11" s="6" t="s">
        <v>13</v>
      </c>
      <c r="B11" s="7" t="s">
        <v>9</v>
      </c>
      <c r="C11" s="35" t="s">
        <v>14</v>
      </c>
      <c r="D11" s="10">
        <v>3460</v>
      </c>
      <c r="E11" s="10">
        <v>3100</v>
      </c>
      <c r="F11" s="10">
        <v>13320</v>
      </c>
      <c r="G11" s="10">
        <v>41292000</v>
      </c>
      <c r="H11" s="11">
        <f t="shared" si="0"/>
        <v>6</v>
      </c>
      <c r="I11" s="8" t="str">
        <f t="shared" si="1"/>
        <v/>
      </c>
    </row>
    <row r="12" spans="1:9" ht="18" customHeight="1" x14ac:dyDescent="0.3">
      <c r="A12" s="6" t="s">
        <v>23</v>
      </c>
      <c r="B12" s="7" t="s">
        <v>19</v>
      </c>
      <c r="C12" s="35" t="s">
        <v>24</v>
      </c>
      <c r="D12" s="10">
        <v>3490</v>
      </c>
      <c r="E12" s="10">
        <v>3020</v>
      </c>
      <c r="F12" s="10">
        <v>10800</v>
      </c>
      <c r="G12" s="10">
        <v>32616000</v>
      </c>
      <c r="H12" s="11">
        <f t="shared" si="0"/>
        <v>10</v>
      </c>
      <c r="I12" s="8" t="str">
        <f t="shared" si="1"/>
        <v/>
      </c>
    </row>
    <row r="13" spans="1:9" ht="18" customHeight="1" x14ac:dyDescent="0.3">
      <c r="A13" s="42" t="s">
        <v>35</v>
      </c>
      <c r="B13" s="43"/>
      <c r="C13" s="43"/>
      <c r="D13" s="44"/>
      <c r="E13" s="41">
        <f>DAVERAGE(A2:I12,D2,B2:B3)</f>
        <v>3487</v>
      </c>
      <c r="F13" s="41"/>
      <c r="G13" s="41"/>
      <c r="H13" s="40"/>
      <c r="I13" s="40"/>
    </row>
    <row r="14" spans="1:9" ht="18" customHeight="1" x14ac:dyDescent="0.3">
      <c r="A14" s="42" t="s">
        <v>34</v>
      </c>
      <c r="B14" s="43"/>
      <c r="C14" s="43"/>
      <c r="D14" s="44"/>
      <c r="E14" s="41">
        <f>MAX(G3:G12)-MIN(G3:G12)</f>
        <v>35337600</v>
      </c>
      <c r="F14" s="41"/>
      <c r="G14" s="41"/>
      <c r="H14" s="40"/>
      <c r="I14" s="40"/>
    </row>
    <row r="15" spans="1:9" ht="18" customHeight="1" x14ac:dyDescent="0.3">
      <c r="A15" s="42" t="s">
        <v>86</v>
      </c>
      <c r="B15" s="43"/>
      <c r="C15" s="43"/>
      <c r="D15" s="44"/>
      <c r="E15" s="41">
        <f>LARGE(E3:E12,3)</f>
        <v>3340</v>
      </c>
      <c r="F15" s="41"/>
      <c r="G15" s="41"/>
      <c r="H15" s="40"/>
      <c r="I15" s="40"/>
    </row>
  </sheetData>
  <sortState ref="A3:H12">
    <sortCondition descending="1" ref="A3:A12"/>
  </sortState>
  <mergeCells count="7">
    <mergeCell ref="H13:I15"/>
    <mergeCell ref="E14:G14"/>
    <mergeCell ref="E15:G15"/>
    <mergeCell ref="E13:G13"/>
    <mergeCell ref="A13:D13"/>
    <mergeCell ref="A14:D14"/>
    <mergeCell ref="A15:D15"/>
  </mergeCells>
  <phoneticPr fontId="3" type="noConversion"/>
  <conditionalFormatting sqref="A3:I12">
    <cfRule type="expression" dxfId="3" priority="1">
      <formula>$E3&gt;=3300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6.5" outlineLevelRow="3" outlineLevelCol="1" x14ac:dyDescent="0.3"/>
  <cols>
    <col min="1" max="1" width="27.875" bestFit="1" customWidth="1"/>
    <col min="2" max="2" width="12" bestFit="1" customWidth="1"/>
    <col min="3" max="3" width="15.375" bestFit="1" customWidth="1"/>
    <col min="4" max="6" width="11.625" customWidth="1" outlineLevel="1"/>
    <col min="7" max="7" width="13.625" customWidth="1" outlineLevel="1"/>
  </cols>
  <sheetData>
    <row r="2" spans="1:7" x14ac:dyDescent="0.3">
      <c r="A2" s="4" t="s">
        <v>2</v>
      </c>
      <c r="B2" s="4" t="s">
        <v>5</v>
      </c>
      <c r="C2" s="4" t="s">
        <v>3</v>
      </c>
      <c r="D2" s="4" t="s">
        <v>6</v>
      </c>
      <c r="E2" s="4" t="s">
        <v>4</v>
      </c>
      <c r="F2" s="4" t="s">
        <v>32</v>
      </c>
      <c r="G2" s="4" t="s">
        <v>33</v>
      </c>
    </row>
    <row r="3" spans="1:7" outlineLevel="3" x14ac:dyDescent="0.3">
      <c r="A3" s="2" t="s">
        <v>15</v>
      </c>
      <c r="B3" s="3" t="s">
        <v>16</v>
      </c>
      <c r="C3" s="2" t="s">
        <v>17</v>
      </c>
      <c r="D3" s="38">
        <v>3000</v>
      </c>
      <c r="E3" s="38">
        <v>2855</v>
      </c>
      <c r="F3" s="38">
        <v>16920</v>
      </c>
      <c r="G3" s="38">
        <v>48306600</v>
      </c>
    </row>
    <row r="4" spans="1:7" outlineLevel="3" x14ac:dyDescent="0.3">
      <c r="A4" s="2" t="s">
        <v>21</v>
      </c>
      <c r="B4" s="3" t="s">
        <v>19</v>
      </c>
      <c r="C4" s="2" t="s">
        <v>22</v>
      </c>
      <c r="D4" s="38">
        <v>3754</v>
      </c>
      <c r="E4" s="38">
        <v>3432</v>
      </c>
      <c r="F4" s="38">
        <v>19800</v>
      </c>
      <c r="G4" s="38">
        <v>67953600</v>
      </c>
    </row>
    <row r="5" spans="1:7" outlineLevel="3" x14ac:dyDescent="0.3">
      <c r="A5" s="2" t="s">
        <v>18</v>
      </c>
      <c r="B5" s="3" t="s">
        <v>19</v>
      </c>
      <c r="C5" s="2" t="s">
        <v>20</v>
      </c>
      <c r="D5" s="38">
        <v>3120</v>
      </c>
      <c r="E5" s="38">
        <v>2900</v>
      </c>
      <c r="F5" s="38">
        <v>17820</v>
      </c>
      <c r="G5" s="38">
        <v>51678000</v>
      </c>
    </row>
    <row r="6" spans="1:7" outlineLevel="3" x14ac:dyDescent="0.3">
      <c r="A6" s="2" t="s">
        <v>23</v>
      </c>
      <c r="B6" s="3" t="s">
        <v>19</v>
      </c>
      <c r="C6" s="2" t="s">
        <v>24</v>
      </c>
      <c r="D6" s="38">
        <v>3490</v>
      </c>
      <c r="E6" s="38">
        <v>3020</v>
      </c>
      <c r="F6" s="38">
        <v>10800</v>
      </c>
      <c r="G6" s="38">
        <v>32616000</v>
      </c>
    </row>
    <row r="7" spans="1:7" outlineLevel="2" x14ac:dyDescent="0.3">
      <c r="A7" s="2"/>
      <c r="B7" s="13" t="s">
        <v>40</v>
      </c>
      <c r="C7" s="2"/>
      <c r="D7" s="38"/>
      <c r="E7" s="38"/>
      <c r="F7" s="38"/>
      <c r="G7" s="38">
        <f>SUBTOTAL(4,G3:G6)</f>
        <v>67953600</v>
      </c>
    </row>
    <row r="8" spans="1:7" outlineLevel="1" x14ac:dyDescent="0.3">
      <c r="A8" s="2"/>
      <c r="B8" s="12" t="s">
        <v>36</v>
      </c>
      <c r="C8" s="2"/>
      <c r="D8" s="38">
        <f>SUBTOTAL(1,D3:D6)</f>
        <v>3341</v>
      </c>
      <c r="E8" s="38">
        <f>SUBTOTAL(1,E3:E6)</f>
        <v>3051.75</v>
      </c>
      <c r="F8" s="38"/>
      <c r="G8" s="38"/>
    </row>
    <row r="9" spans="1:7" outlineLevel="3" x14ac:dyDescent="0.3">
      <c r="A9" s="2" t="s">
        <v>8</v>
      </c>
      <c r="B9" s="3" t="s">
        <v>9</v>
      </c>
      <c r="C9" s="2" t="s">
        <v>10</v>
      </c>
      <c r="D9" s="38">
        <v>3548</v>
      </c>
      <c r="E9" s="38">
        <v>3340</v>
      </c>
      <c r="F9" s="38">
        <v>14670</v>
      </c>
      <c r="G9" s="38">
        <v>48997800</v>
      </c>
    </row>
    <row r="10" spans="1:7" outlineLevel="3" x14ac:dyDescent="0.3">
      <c r="A10" s="2" t="s">
        <v>11</v>
      </c>
      <c r="B10" s="3" t="s">
        <v>9</v>
      </c>
      <c r="C10" s="2" t="s">
        <v>12</v>
      </c>
      <c r="D10" s="38">
        <v>3453</v>
      </c>
      <c r="E10" s="38">
        <v>3200</v>
      </c>
      <c r="F10" s="38">
        <v>11700</v>
      </c>
      <c r="G10" s="38">
        <v>37744000</v>
      </c>
    </row>
    <row r="11" spans="1:7" outlineLevel="3" x14ac:dyDescent="0.3">
      <c r="A11" s="2" t="s">
        <v>13</v>
      </c>
      <c r="B11" s="3" t="s">
        <v>9</v>
      </c>
      <c r="C11" s="2" t="s">
        <v>14</v>
      </c>
      <c r="D11" s="38">
        <v>3460</v>
      </c>
      <c r="E11" s="38">
        <v>3100</v>
      </c>
      <c r="F11" s="38">
        <v>13320</v>
      </c>
      <c r="G11" s="38">
        <v>41292000</v>
      </c>
    </row>
    <row r="12" spans="1:7" outlineLevel="2" x14ac:dyDescent="0.3">
      <c r="A12" s="2"/>
      <c r="B12" s="13" t="s">
        <v>41</v>
      </c>
      <c r="C12" s="2"/>
      <c r="D12" s="38"/>
      <c r="E12" s="38"/>
      <c r="F12" s="38"/>
      <c r="G12" s="38">
        <f>SUBTOTAL(4,G9:G11)</f>
        <v>48997800</v>
      </c>
    </row>
    <row r="13" spans="1:7" outlineLevel="1" x14ac:dyDescent="0.3">
      <c r="A13" s="2"/>
      <c r="B13" s="13" t="s">
        <v>37</v>
      </c>
      <c r="C13" s="2"/>
      <c r="D13" s="38">
        <f>SUBTOTAL(1,D9:D11)</f>
        <v>3487</v>
      </c>
      <c r="E13" s="38">
        <f>SUBTOTAL(1,E9:E11)</f>
        <v>3213.3333333333335</v>
      </c>
      <c r="F13" s="38"/>
      <c r="G13" s="38"/>
    </row>
    <row r="14" spans="1:7" outlineLevel="3" x14ac:dyDescent="0.3">
      <c r="A14" s="2" t="s">
        <v>25</v>
      </c>
      <c r="B14" s="3" t="s">
        <v>26</v>
      </c>
      <c r="C14" s="2" t="s">
        <v>24</v>
      </c>
      <c r="D14" s="38">
        <v>3830</v>
      </c>
      <c r="E14" s="38">
        <v>3640</v>
      </c>
      <c r="F14" s="38">
        <v>16920</v>
      </c>
      <c r="G14" s="38">
        <v>61588800</v>
      </c>
    </row>
    <row r="15" spans="1:7" outlineLevel="3" x14ac:dyDescent="0.3">
      <c r="A15" s="2" t="s">
        <v>27</v>
      </c>
      <c r="B15" s="3" t="s">
        <v>28</v>
      </c>
      <c r="C15" s="2" t="s">
        <v>29</v>
      </c>
      <c r="D15" s="38">
        <v>3550</v>
      </c>
      <c r="E15" s="38">
        <v>3000</v>
      </c>
      <c r="F15" s="38">
        <v>11400</v>
      </c>
      <c r="G15" s="38">
        <v>34200000</v>
      </c>
    </row>
    <row r="16" spans="1:7" outlineLevel="3" x14ac:dyDescent="0.3">
      <c r="A16" s="2" t="s">
        <v>30</v>
      </c>
      <c r="B16" s="3" t="s">
        <v>28</v>
      </c>
      <c r="C16" s="2" t="s">
        <v>31</v>
      </c>
      <c r="D16" s="38">
        <v>3200</v>
      </c>
      <c r="E16" s="38">
        <v>3010</v>
      </c>
      <c r="F16" s="38">
        <v>11400</v>
      </c>
      <c r="G16" s="38">
        <v>34314000</v>
      </c>
    </row>
    <row r="17" spans="1:7" outlineLevel="2" x14ac:dyDescent="0.3">
      <c r="A17" s="14"/>
      <c r="B17" s="15" t="s">
        <v>42</v>
      </c>
      <c r="C17" s="14"/>
      <c r="D17" s="16"/>
      <c r="E17" s="16"/>
      <c r="F17" s="16"/>
      <c r="G17" s="16">
        <f>SUBTOTAL(4,G14:G16)</f>
        <v>61588800</v>
      </c>
    </row>
    <row r="18" spans="1:7" outlineLevel="1" x14ac:dyDescent="0.3">
      <c r="A18" s="14"/>
      <c r="B18" s="15" t="s">
        <v>38</v>
      </c>
      <c r="C18" s="14"/>
      <c r="D18" s="16">
        <f>SUBTOTAL(1,D14:D16)</f>
        <v>3526.6666666666665</v>
      </c>
      <c r="E18" s="16">
        <f>SUBTOTAL(1,E14:E16)</f>
        <v>3216.6666666666665</v>
      </c>
      <c r="F18" s="16"/>
      <c r="G18" s="16"/>
    </row>
    <row r="19" spans="1:7" x14ac:dyDescent="0.3">
      <c r="A19" s="14"/>
      <c r="B19" s="15" t="s">
        <v>43</v>
      </c>
      <c r="C19" s="14"/>
      <c r="D19" s="16"/>
      <c r="E19" s="16"/>
      <c r="F19" s="16"/>
      <c r="G19" s="16">
        <f>SUBTOTAL(4,G3:G16)</f>
        <v>67953600</v>
      </c>
    </row>
    <row r="20" spans="1:7" x14ac:dyDescent="0.3">
      <c r="A20" s="14"/>
      <c r="B20" s="15" t="s">
        <v>39</v>
      </c>
      <c r="C20" s="14"/>
      <c r="D20" s="16">
        <f>SUBTOTAL(1,D3:D16)</f>
        <v>3440.5</v>
      </c>
      <c r="E20" s="16">
        <f>SUBTOTAL(1,E3:E16)</f>
        <v>3149.7</v>
      </c>
      <c r="F20" s="16"/>
      <c r="G20" s="16"/>
    </row>
  </sheetData>
  <sortState ref="A3:G12">
    <sortCondition ref="B2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F20" sqref="F20"/>
    </sheetView>
  </sheetViews>
  <sheetFormatPr defaultRowHeight="16.5" x14ac:dyDescent="0.3"/>
  <cols>
    <col min="1" max="1" width="27.875" bestFit="1" customWidth="1"/>
    <col min="2" max="2" width="12" bestFit="1" customWidth="1"/>
    <col min="3" max="3" width="15.375" bestFit="1" customWidth="1"/>
    <col min="4" max="4" width="11.625" customWidth="1"/>
    <col min="5" max="5" width="13.625" customWidth="1"/>
    <col min="6" max="6" width="11.625" customWidth="1"/>
    <col min="7" max="7" width="12.875" bestFit="1" customWidth="1"/>
  </cols>
  <sheetData>
    <row r="2" spans="1:7" x14ac:dyDescent="0.3">
      <c r="A2" s="4" t="s">
        <v>2</v>
      </c>
      <c r="B2" s="4" t="s">
        <v>5</v>
      </c>
      <c r="C2" s="4" t="s">
        <v>3</v>
      </c>
      <c r="D2" s="4" t="s">
        <v>6</v>
      </c>
      <c r="E2" s="4" t="s">
        <v>4</v>
      </c>
      <c r="F2" s="4" t="s">
        <v>32</v>
      </c>
      <c r="G2" s="4" t="s">
        <v>33</v>
      </c>
    </row>
    <row r="3" spans="1:7" x14ac:dyDescent="0.3">
      <c r="A3" s="2" t="s">
        <v>8</v>
      </c>
      <c r="B3" s="3" t="s">
        <v>9</v>
      </c>
      <c r="C3" s="2" t="s">
        <v>10</v>
      </c>
      <c r="D3" s="5">
        <v>3548</v>
      </c>
      <c r="E3" s="5">
        <v>3340</v>
      </c>
      <c r="F3" s="5">
        <v>14670</v>
      </c>
      <c r="G3" s="5">
        <v>48997800</v>
      </c>
    </row>
    <row r="4" spans="1:7" x14ac:dyDescent="0.3">
      <c r="A4" s="2" t="s">
        <v>15</v>
      </c>
      <c r="B4" s="3" t="s">
        <v>16</v>
      </c>
      <c r="C4" s="2" t="s">
        <v>17</v>
      </c>
      <c r="D4" s="5">
        <v>3000</v>
      </c>
      <c r="E4" s="5">
        <v>2855</v>
      </c>
      <c r="F4" s="5">
        <v>16920</v>
      </c>
      <c r="G4" s="5">
        <v>48306600</v>
      </c>
    </row>
    <row r="5" spans="1:7" x14ac:dyDescent="0.3">
      <c r="A5" s="2" t="s">
        <v>25</v>
      </c>
      <c r="B5" s="3" t="s">
        <v>26</v>
      </c>
      <c r="C5" s="2" t="s">
        <v>24</v>
      </c>
      <c r="D5" s="5">
        <v>3830</v>
      </c>
      <c r="E5" s="5">
        <v>3640</v>
      </c>
      <c r="F5" s="5">
        <v>16920</v>
      </c>
      <c r="G5" s="5">
        <v>61588800</v>
      </c>
    </row>
    <row r="6" spans="1:7" x14ac:dyDescent="0.3">
      <c r="A6" s="2" t="s">
        <v>21</v>
      </c>
      <c r="B6" s="3" t="s">
        <v>19</v>
      </c>
      <c r="C6" s="2" t="s">
        <v>22</v>
      </c>
      <c r="D6" s="5">
        <v>3754</v>
      </c>
      <c r="E6" s="5">
        <v>3432</v>
      </c>
      <c r="F6" s="5">
        <v>19800</v>
      </c>
      <c r="G6" s="5">
        <v>67953600</v>
      </c>
    </row>
    <row r="7" spans="1:7" x14ac:dyDescent="0.3">
      <c r="A7" s="2" t="s">
        <v>11</v>
      </c>
      <c r="B7" s="3" t="s">
        <v>9</v>
      </c>
      <c r="C7" s="2" t="s">
        <v>12</v>
      </c>
      <c r="D7" s="5">
        <v>3453</v>
      </c>
      <c r="E7" s="5">
        <v>3200</v>
      </c>
      <c r="F7" s="5">
        <v>11700</v>
      </c>
      <c r="G7" s="5">
        <v>37744000</v>
      </c>
    </row>
    <row r="8" spans="1:7" x14ac:dyDescent="0.3">
      <c r="A8" s="2" t="s">
        <v>27</v>
      </c>
      <c r="B8" s="3" t="s">
        <v>28</v>
      </c>
      <c r="C8" s="2" t="s">
        <v>29</v>
      </c>
      <c r="D8" s="5">
        <v>3550</v>
      </c>
      <c r="E8" s="5">
        <v>3000</v>
      </c>
      <c r="F8" s="5">
        <v>11400</v>
      </c>
      <c r="G8" s="5">
        <v>34200000</v>
      </c>
    </row>
    <row r="9" spans="1:7" x14ac:dyDescent="0.3">
      <c r="A9" s="2" t="s">
        <v>18</v>
      </c>
      <c r="B9" s="3" t="s">
        <v>19</v>
      </c>
      <c r="C9" s="2" t="s">
        <v>20</v>
      </c>
      <c r="D9" s="5">
        <v>3120</v>
      </c>
      <c r="E9" s="5">
        <v>2900</v>
      </c>
      <c r="F9" s="5">
        <v>17820</v>
      </c>
      <c r="G9" s="5">
        <v>51678000</v>
      </c>
    </row>
    <row r="10" spans="1:7" x14ac:dyDescent="0.3">
      <c r="A10" s="2" t="s">
        <v>30</v>
      </c>
      <c r="B10" s="3" t="s">
        <v>28</v>
      </c>
      <c r="C10" s="2" t="s">
        <v>31</v>
      </c>
      <c r="D10" s="5">
        <v>3200</v>
      </c>
      <c r="E10" s="5">
        <v>3010</v>
      </c>
      <c r="F10" s="5">
        <v>11400</v>
      </c>
      <c r="G10" s="5">
        <v>34314000</v>
      </c>
    </row>
    <row r="11" spans="1:7" x14ac:dyDescent="0.3">
      <c r="A11" s="2" t="s">
        <v>13</v>
      </c>
      <c r="B11" s="3" t="s">
        <v>9</v>
      </c>
      <c r="C11" s="2" t="s">
        <v>14</v>
      </c>
      <c r="D11" s="5">
        <v>3460</v>
      </c>
      <c r="E11" s="5">
        <v>3100</v>
      </c>
      <c r="F11" s="5">
        <v>13320</v>
      </c>
      <c r="G11" s="5">
        <v>41292000</v>
      </c>
    </row>
    <row r="12" spans="1:7" x14ac:dyDescent="0.3">
      <c r="A12" s="2" t="s">
        <v>23</v>
      </c>
      <c r="B12" s="3" t="s">
        <v>19</v>
      </c>
      <c r="C12" s="2" t="s">
        <v>24</v>
      </c>
      <c r="D12" s="5">
        <v>3490</v>
      </c>
      <c r="E12" s="5">
        <v>3020</v>
      </c>
      <c r="F12" s="5">
        <v>10800</v>
      </c>
      <c r="G12" s="5">
        <v>32616000</v>
      </c>
    </row>
    <row r="14" spans="1:7" x14ac:dyDescent="0.3">
      <c r="A14" s="4" t="s">
        <v>0</v>
      </c>
    </row>
    <row r="15" spans="1:7" x14ac:dyDescent="0.3">
      <c r="A15" s="1" t="b">
        <f>AND(E3&gt;=3300,F3&gt;=15000)</f>
        <v>0</v>
      </c>
    </row>
    <row r="17" spans="1:5" x14ac:dyDescent="0.3">
      <c r="A17" s="4" t="s">
        <v>2</v>
      </c>
      <c r="B17" s="4" t="s">
        <v>5</v>
      </c>
      <c r="C17" s="4" t="s">
        <v>3</v>
      </c>
      <c r="D17" s="4" t="s">
        <v>6</v>
      </c>
      <c r="E17" s="4" t="s">
        <v>33</v>
      </c>
    </row>
    <row r="18" spans="1:5" x14ac:dyDescent="0.3">
      <c r="A18" s="2" t="s">
        <v>25</v>
      </c>
      <c r="B18" s="3" t="s">
        <v>26</v>
      </c>
      <c r="C18" s="2" t="s">
        <v>24</v>
      </c>
      <c r="D18" s="5">
        <v>3830</v>
      </c>
      <c r="E18" s="5">
        <v>61588800</v>
      </c>
    </row>
    <row r="19" spans="1:5" x14ac:dyDescent="0.3">
      <c r="A19" s="2" t="s">
        <v>21</v>
      </c>
      <c r="B19" s="3" t="s">
        <v>19</v>
      </c>
      <c r="C19" s="2" t="s">
        <v>22</v>
      </c>
      <c r="D19" s="5">
        <v>3754</v>
      </c>
      <c r="E19" s="5">
        <v>67953600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75" customWidth="1"/>
    <col min="4" max="6" width="15" bestFit="1" customWidth="1" outlineLevel="1"/>
  </cols>
  <sheetData>
    <row r="1" spans="2:6" ht="18" thickBot="1" x14ac:dyDescent="0.45"/>
    <row r="2" spans="2:6" x14ac:dyDescent="0.3">
      <c r="B2" s="21" t="s">
        <v>46</v>
      </c>
      <c r="C2" s="22"/>
      <c r="D2" s="28"/>
      <c r="E2" s="28"/>
      <c r="F2" s="28"/>
    </row>
    <row r="3" spans="2:6" collapsed="1" x14ac:dyDescent="0.3">
      <c r="B3" s="20"/>
      <c r="C3" s="20"/>
      <c r="D3" s="29" t="s">
        <v>48</v>
      </c>
      <c r="E3" s="29" t="s">
        <v>64</v>
      </c>
      <c r="F3" s="29" t="s">
        <v>66</v>
      </c>
    </row>
    <row r="4" spans="2:6" ht="31.15" hidden="1" outlineLevel="1" x14ac:dyDescent="0.4">
      <c r="B4" s="24"/>
      <c r="C4" s="24"/>
      <c r="D4" s="17"/>
      <c r="E4" s="31" t="s">
        <v>65</v>
      </c>
      <c r="F4" s="31" t="s">
        <v>65</v>
      </c>
    </row>
    <row r="5" spans="2:6" x14ac:dyDescent="0.3">
      <c r="B5" s="25" t="s">
        <v>47</v>
      </c>
      <c r="C5" s="26"/>
      <c r="D5" s="23"/>
      <c r="E5" s="23"/>
      <c r="F5" s="23"/>
    </row>
    <row r="6" spans="2:6" ht="17.45" outlineLevel="1" x14ac:dyDescent="0.4">
      <c r="B6" s="24"/>
      <c r="C6" s="24" t="s">
        <v>82</v>
      </c>
      <c r="D6" s="18">
        <v>3640</v>
      </c>
      <c r="E6" s="30">
        <v>3765</v>
      </c>
      <c r="F6" s="30">
        <v>3562</v>
      </c>
    </row>
    <row r="7" spans="2:6" ht="17.45" outlineLevel="1" x14ac:dyDescent="0.4">
      <c r="B7" s="24"/>
      <c r="C7" s="24" t="s">
        <v>83</v>
      </c>
      <c r="D7" s="18">
        <v>3000</v>
      </c>
      <c r="E7" s="30">
        <v>3125</v>
      </c>
      <c r="F7" s="30">
        <v>2922</v>
      </c>
    </row>
    <row r="8" spans="2:6" ht="17.45" outlineLevel="1" x14ac:dyDescent="0.4">
      <c r="B8" s="24"/>
      <c r="C8" s="24" t="s">
        <v>44</v>
      </c>
      <c r="D8" s="18">
        <v>3010</v>
      </c>
      <c r="E8" s="30">
        <v>3135</v>
      </c>
      <c r="F8" s="30">
        <v>2932</v>
      </c>
    </row>
    <row r="9" spans="2:6" x14ac:dyDescent="0.3">
      <c r="B9" s="25" t="s">
        <v>49</v>
      </c>
      <c r="C9" s="26"/>
      <c r="D9" s="23"/>
      <c r="E9" s="23"/>
      <c r="F9" s="23"/>
    </row>
    <row r="10" spans="2:6" ht="17.45" outlineLevel="1" x14ac:dyDescent="0.4">
      <c r="B10" s="24"/>
      <c r="C10" s="24" t="s">
        <v>84</v>
      </c>
      <c r="D10" s="18">
        <v>61588800</v>
      </c>
      <c r="E10" s="18">
        <v>63703800</v>
      </c>
      <c r="F10" s="18">
        <v>60269040</v>
      </c>
    </row>
    <row r="11" spans="2:6" ht="17.45" outlineLevel="1" x14ac:dyDescent="0.4">
      <c r="B11" s="24"/>
      <c r="C11" s="24" t="s">
        <v>85</v>
      </c>
      <c r="D11" s="18">
        <v>34200000</v>
      </c>
      <c r="E11" s="18">
        <v>35625000</v>
      </c>
      <c r="F11" s="18">
        <v>33310800</v>
      </c>
    </row>
    <row r="12" spans="2:6" ht="18" outlineLevel="1" thickBot="1" x14ac:dyDescent="0.45">
      <c r="B12" s="27"/>
      <c r="C12" s="27" t="s">
        <v>45</v>
      </c>
      <c r="D12" s="19">
        <v>34314000</v>
      </c>
      <c r="E12" s="19">
        <v>35739000</v>
      </c>
      <c r="F12" s="19">
        <v>33424800</v>
      </c>
    </row>
    <row r="13" spans="2:6" x14ac:dyDescent="0.3">
      <c r="B13" t="s">
        <v>50</v>
      </c>
    </row>
    <row r="14" spans="2:6" x14ac:dyDescent="0.3">
      <c r="B14" t="s">
        <v>51</v>
      </c>
    </row>
    <row r="15" spans="2:6" x14ac:dyDescent="0.3">
      <c r="B15" t="s">
        <v>52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27.875" bestFit="1" customWidth="1"/>
    <col min="2" max="2" width="12" bestFit="1" customWidth="1"/>
    <col min="3" max="3" width="15.375" bestFit="1" customWidth="1"/>
    <col min="4" max="6" width="11.625" customWidth="1"/>
    <col min="7" max="7" width="12.875" bestFit="1" customWidth="1"/>
    <col min="8" max="9" width="12" customWidth="1"/>
  </cols>
  <sheetData>
    <row r="2" spans="1:7" x14ac:dyDescent="0.3">
      <c r="A2" s="4" t="s">
        <v>2</v>
      </c>
      <c r="B2" s="4" t="s">
        <v>5</v>
      </c>
      <c r="C2" s="4" t="s">
        <v>3</v>
      </c>
      <c r="D2" s="4" t="s">
        <v>6</v>
      </c>
      <c r="E2" s="4" t="s">
        <v>4</v>
      </c>
      <c r="F2" s="4" t="s">
        <v>32</v>
      </c>
      <c r="G2" s="4" t="s">
        <v>33</v>
      </c>
    </row>
    <row r="3" spans="1:7" x14ac:dyDescent="0.3">
      <c r="A3" s="36" t="s">
        <v>72</v>
      </c>
      <c r="B3" s="37" t="s">
        <v>54</v>
      </c>
      <c r="C3" s="36" t="s">
        <v>57</v>
      </c>
      <c r="D3" s="38">
        <v>3548</v>
      </c>
      <c r="E3" s="38">
        <v>3340</v>
      </c>
      <c r="F3" s="38">
        <v>14670</v>
      </c>
      <c r="G3" s="38">
        <f>E3*F3</f>
        <v>48997800</v>
      </c>
    </row>
    <row r="4" spans="1:7" x14ac:dyDescent="0.3">
      <c r="A4" s="36" t="s">
        <v>73</v>
      </c>
      <c r="B4" s="37" t="s">
        <v>53</v>
      </c>
      <c r="C4" s="36" t="s">
        <v>67</v>
      </c>
      <c r="D4" s="38">
        <v>3000</v>
      </c>
      <c r="E4" s="38">
        <v>2855</v>
      </c>
      <c r="F4" s="38">
        <v>16920</v>
      </c>
      <c r="G4" s="38">
        <f t="shared" ref="G4:G12" si="0">E4*F4</f>
        <v>48306600</v>
      </c>
    </row>
    <row r="5" spans="1:7" x14ac:dyDescent="0.3">
      <c r="A5" s="36" t="s">
        <v>74</v>
      </c>
      <c r="B5" s="37" t="s">
        <v>55</v>
      </c>
      <c r="C5" s="36" t="s">
        <v>56</v>
      </c>
      <c r="D5" s="38">
        <v>3830</v>
      </c>
      <c r="E5" s="38">
        <v>3640</v>
      </c>
      <c r="F5" s="38">
        <v>16920</v>
      </c>
      <c r="G5" s="38">
        <f t="shared" si="0"/>
        <v>61588800</v>
      </c>
    </row>
    <row r="6" spans="1:7" x14ac:dyDescent="0.3">
      <c r="A6" s="36" t="s">
        <v>75</v>
      </c>
      <c r="B6" s="37" t="s">
        <v>53</v>
      </c>
      <c r="C6" s="36" t="s">
        <v>56</v>
      </c>
      <c r="D6" s="38">
        <v>3754</v>
      </c>
      <c r="E6" s="38">
        <v>3432</v>
      </c>
      <c r="F6" s="38">
        <v>19800</v>
      </c>
      <c r="G6" s="38">
        <f t="shared" si="0"/>
        <v>67953600</v>
      </c>
    </row>
    <row r="7" spans="1:7" x14ac:dyDescent="0.3">
      <c r="A7" s="36" t="s">
        <v>76</v>
      </c>
      <c r="B7" s="37" t="s">
        <v>54</v>
      </c>
      <c r="C7" s="36" t="s">
        <v>57</v>
      </c>
      <c r="D7" s="38">
        <v>3453</v>
      </c>
      <c r="E7" s="38">
        <v>3200</v>
      </c>
      <c r="F7" s="38">
        <v>11700</v>
      </c>
      <c r="G7" s="38">
        <f t="shared" si="0"/>
        <v>37440000</v>
      </c>
    </row>
    <row r="8" spans="1:7" x14ac:dyDescent="0.3">
      <c r="A8" s="36" t="s">
        <v>77</v>
      </c>
      <c r="B8" s="37" t="s">
        <v>55</v>
      </c>
      <c r="C8" s="36" t="s">
        <v>59</v>
      </c>
      <c r="D8" s="38">
        <v>3550</v>
      </c>
      <c r="E8" s="38">
        <v>3000</v>
      </c>
      <c r="F8" s="38">
        <v>11400</v>
      </c>
      <c r="G8" s="38">
        <f t="shared" si="0"/>
        <v>34200000</v>
      </c>
    </row>
    <row r="9" spans="1:7" x14ac:dyDescent="0.3">
      <c r="A9" s="36" t="s">
        <v>78</v>
      </c>
      <c r="B9" s="37" t="s">
        <v>53</v>
      </c>
      <c r="C9" s="36" t="s">
        <v>67</v>
      </c>
      <c r="D9" s="38">
        <v>3120</v>
      </c>
      <c r="E9" s="38">
        <v>2900</v>
      </c>
      <c r="F9" s="38">
        <v>17820</v>
      </c>
      <c r="G9" s="38">
        <f t="shared" si="0"/>
        <v>51678000</v>
      </c>
    </row>
    <row r="10" spans="1:7" x14ac:dyDescent="0.3">
      <c r="A10" s="36" t="s">
        <v>79</v>
      </c>
      <c r="B10" s="37" t="s">
        <v>55</v>
      </c>
      <c r="C10" s="36" t="s">
        <v>59</v>
      </c>
      <c r="D10" s="38">
        <v>3200</v>
      </c>
      <c r="E10" s="38">
        <v>3010</v>
      </c>
      <c r="F10" s="38">
        <v>11400</v>
      </c>
      <c r="G10" s="38">
        <f t="shared" si="0"/>
        <v>34314000</v>
      </c>
    </row>
    <row r="11" spans="1:7" x14ac:dyDescent="0.3">
      <c r="A11" s="36" t="s">
        <v>80</v>
      </c>
      <c r="B11" s="37" t="s">
        <v>54</v>
      </c>
      <c r="C11" s="36" t="s">
        <v>58</v>
      </c>
      <c r="D11" s="38">
        <v>3460</v>
      </c>
      <c r="E11" s="38">
        <v>3100</v>
      </c>
      <c r="F11" s="38">
        <v>13320</v>
      </c>
      <c r="G11" s="38">
        <f t="shared" si="0"/>
        <v>41292000</v>
      </c>
    </row>
    <row r="12" spans="1:7" x14ac:dyDescent="0.3">
      <c r="A12" s="36" t="s">
        <v>81</v>
      </c>
      <c r="B12" s="37" t="s">
        <v>53</v>
      </c>
      <c r="C12" s="36" t="s">
        <v>56</v>
      </c>
      <c r="D12" s="38">
        <v>3490</v>
      </c>
      <c r="E12" s="38">
        <v>3020</v>
      </c>
      <c r="F12" s="38">
        <v>10800</v>
      </c>
      <c r="G12" s="38">
        <f t="shared" si="0"/>
        <v>32616000</v>
      </c>
    </row>
  </sheetData>
  <scenarios current="1" sqref="G5 G8 G10">
    <scenario name="출고량 125 증가" locked="1" count="3" user="ihd" comment="만든 사람 ihd 날짜 2017-11-11">
      <inputCells r="E5" val="3765" numFmtId="176"/>
      <inputCells r="E8" val="3125" numFmtId="176"/>
      <inputCells r="E10" val="3135" numFmtId="176"/>
    </scenario>
    <scenario name="출고량 78 감소" locked="1" count="3" user="ihd" comment="만든 사람 ihd 날짜 2017-11-11">
      <inputCells r="E5" val="3562" numFmtId="176"/>
      <inputCells r="E8" val="2922" numFmtId="176"/>
      <inputCells r="E10" val="2932" numFmtId="176"/>
    </scenario>
  </scenarios>
  <sortState ref="A3:G12">
    <sortCondition ref="B2"/>
  </sortState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G13" sqref="G13"/>
    </sheetView>
  </sheetViews>
  <sheetFormatPr defaultRowHeight="16.5" x14ac:dyDescent="0.3"/>
  <cols>
    <col min="1" max="1" width="18.75" customWidth="1"/>
    <col min="2" max="2" width="14.125" customWidth="1"/>
    <col min="3" max="6" width="15.375" customWidth="1"/>
    <col min="7" max="7" width="10.375" customWidth="1"/>
    <col min="8" max="8" width="14.375" bestFit="1" customWidth="1"/>
    <col min="9" max="9" width="12.25" bestFit="1" customWidth="1"/>
    <col min="10" max="10" width="14.25" bestFit="1" customWidth="1"/>
    <col min="11" max="11" width="12.25" bestFit="1" customWidth="1"/>
    <col min="12" max="12" width="18.75" bestFit="1" customWidth="1"/>
    <col min="13" max="13" width="16.875" bestFit="1" customWidth="1"/>
  </cols>
  <sheetData>
    <row r="3" spans="1:6" x14ac:dyDescent="0.3">
      <c r="A3" s="33"/>
      <c r="B3" s="33"/>
      <c r="C3" s="32" t="s">
        <v>61</v>
      </c>
      <c r="D3" s="33"/>
      <c r="E3" s="33"/>
      <c r="F3" s="33"/>
    </row>
    <row r="4" spans="1:6" x14ac:dyDescent="0.3">
      <c r="A4" s="32" t="s">
        <v>62</v>
      </c>
      <c r="B4" s="32" t="s">
        <v>63</v>
      </c>
      <c r="C4" s="34" t="s">
        <v>56</v>
      </c>
      <c r="D4" s="34" t="s">
        <v>57</v>
      </c>
      <c r="E4" s="34" t="s">
        <v>58</v>
      </c>
      <c r="F4" s="34" t="s">
        <v>59</v>
      </c>
    </row>
    <row r="5" spans="1:6" x14ac:dyDescent="0.3">
      <c r="A5" s="45" t="s">
        <v>53</v>
      </c>
      <c r="B5" s="34" t="s">
        <v>68</v>
      </c>
      <c r="C5" s="39">
        <v>3622</v>
      </c>
      <c r="D5" s="39" t="s">
        <v>60</v>
      </c>
      <c r="E5" s="39" t="s">
        <v>60</v>
      </c>
      <c r="F5" s="39" t="s">
        <v>60</v>
      </c>
    </row>
    <row r="6" spans="1:6" x14ac:dyDescent="0.3">
      <c r="A6" s="46"/>
      <c r="B6" s="34" t="s">
        <v>70</v>
      </c>
      <c r="C6" s="39">
        <v>3226</v>
      </c>
      <c r="D6" s="39" t="s">
        <v>60</v>
      </c>
      <c r="E6" s="39" t="s">
        <v>60</v>
      </c>
      <c r="F6" s="39" t="s">
        <v>60</v>
      </c>
    </row>
    <row r="7" spans="1:6" x14ac:dyDescent="0.3">
      <c r="A7" s="45" t="s">
        <v>54</v>
      </c>
      <c r="B7" s="34" t="s">
        <v>68</v>
      </c>
      <c r="C7" s="39" t="s">
        <v>60</v>
      </c>
      <c r="D7" s="39">
        <v>3500.5</v>
      </c>
      <c r="E7" s="39">
        <v>3460</v>
      </c>
      <c r="F7" s="39" t="s">
        <v>60</v>
      </c>
    </row>
    <row r="8" spans="1:6" x14ac:dyDescent="0.3">
      <c r="A8" s="46"/>
      <c r="B8" s="34" t="s">
        <v>70</v>
      </c>
      <c r="C8" s="39" t="s">
        <v>60</v>
      </c>
      <c r="D8" s="39">
        <v>3270</v>
      </c>
      <c r="E8" s="39">
        <v>3100</v>
      </c>
      <c r="F8" s="39" t="s">
        <v>60</v>
      </c>
    </row>
    <row r="9" spans="1:6" x14ac:dyDescent="0.3">
      <c r="A9" s="45" t="s">
        <v>55</v>
      </c>
      <c r="B9" s="34" t="s">
        <v>68</v>
      </c>
      <c r="C9" s="39">
        <v>3830</v>
      </c>
      <c r="D9" s="39" t="s">
        <v>60</v>
      </c>
      <c r="E9" s="39" t="s">
        <v>60</v>
      </c>
      <c r="F9" s="39">
        <v>3375</v>
      </c>
    </row>
    <row r="10" spans="1:6" x14ac:dyDescent="0.3">
      <c r="A10" s="46"/>
      <c r="B10" s="34" t="s">
        <v>70</v>
      </c>
      <c r="C10" s="39">
        <v>3640</v>
      </c>
      <c r="D10" s="39" t="s">
        <v>60</v>
      </c>
      <c r="E10" s="39" t="s">
        <v>60</v>
      </c>
      <c r="F10" s="39">
        <v>3005</v>
      </c>
    </row>
    <row r="11" spans="1:6" x14ac:dyDescent="0.3">
      <c r="A11" s="45" t="s">
        <v>69</v>
      </c>
      <c r="B11" s="46"/>
      <c r="C11" s="39">
        <v>3691.3333333333335</v>
      </c>
      <c r="D11" s="39">
        <v>3500.5</v>
      </c>
      <c r="E11" s="39">
        <v>3460</v>
      </c>
      <c r="F11" s="39">
        <v>3375</v>
      </c>
    </row>
    <row r="12" spans="1:6" x14ac:dyDescent="0.3">
      <c r="A12" s="45" t="s">
        <v>71</v>
      </c>
      <c r="B12" s="46"/>
      <c r="C12" s="39">
        <v>3364</v>
      </c>
      <c r="D12" s="39">
        <v>3270</v>
      </c>
      <c r="E12" s="39">
        <v>3100</v>
      </c>
      <c r="F12" s="39">
        <v>3005</v>
      </c>
    </row>
  </sheetData>
  <mergeCells count="5">
    <mergeCell ref="A5:A6"/>
    <mergeCell ref="A7:A8"/>
    <mergeCell ref="A9:A10"/>
    <mergeCell ref="A11:B11"/>
    <mergeCell ref="A12:B1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27.875" bestFit="1" customWidth="1"/>
    <col min="2" max="2" width="12" bestFit="1" customWidth="1"/>
    <col min="3" max="3" width="15.375" bestFit="1" customWidth="1"/>
    <col min="4" max="7" width="11.625" customWidth="1"/>
  </cols>
  <sheetData>
    <row r="2" spans="1:7" x14ac:dyDescent="0.3">
      <c r="A2" s="4" t="s">
        <v>2</v>
      </c>
      <c r="B2" s="4" t="s">
        <v>5</v>
      </c>
      <c r="C2" s="4" t="s">
        <v>3</v>
      </c>
      <c r="D2" s="4" t="s">
        <v>6</v>
      </c>
      <c r="E2" s="4" t="s">
        <v>4</v>
      </c>
      <c r="F2" s="4" t="s">
        <v>32</v>
      </c>
      <c r="G2" s="4" t="s">
        <v>33</v>
      </c>
    </row>
    <row r="3" spans="1:7" x14ac:dyDescent="0.3">
      <c r="A3" s="2" t="s">
        <v>8</v>
      </c>
      <c r="B3" s="3" t="s">
        <v>9</v>
      </c>
      <c r="C3" s="2" t="s">
        <v>10</v>
      </c>
      <c r="D3" s="2">
        <v>3548</v>
      </c>
      <c r="E3" s="2">
        <v>3340</v>
      </c>
      <c r="F3" s="2">
        <v>14670</v>
      </c>
      <c r="G3" s="2">
        <v>48997800</v>
      </c>
    </row>
    <row r="4" spans="1:7" x14ac:dyDescent="0.3">
      <c r="A4" s="2" t="s">
        <v>15</v>
      </c>
      <c r="B4" s="3" t="s">
        <v>16</v>
      </c>
      <c r="C4" s="2" t="s">
        <v>17</v>
      </c>
      <c r="D4" s="2">
        <v>3000</v>
      </c>
      <c r="E4" s="2">
        <v>2855</v>
      </c>
      <c r="F4" s="2">
        <v>16920</v>
      </c>
      <c r="G4" s="2">
        <v>48306600</v>
      </c>
    </row>
    <row r="5" spans="1:7" x14ac:dyDescent="0.3">
      <c r="A5" s="2" t="s">
        <v>25</v>
      </c>
      <c r="B5" s="3" t="s">
        <v>26</v>
      </c>
      <c r="C5" s="2" t="s">
        <v>24</v>
      </c>
      <c r="D5" s="2">
        <v>3830</v>
      </c>
      <c r="E5" s="2">
        <v>3640</v>
      </c>
      <c r="F5" s="2">
        <v>16920</v>
      </c>
      <c r="G5" s="2">
        <v>61588800</v>
      </c>
    </row>
    <row r="6" spans="1:7" x14ac:dyDescent="0.3">
      <c r="A6" s="2" t="s">
        <v>21</v>
      </c>
      <c r="B6" s="3" t="s">
        <v>19</v>
      </c>
      <c r="C6" s="2" t="s">
        <v>22</v>
      </c>
      <c r="D6" s="2">
        <v>3754</v>
      </c>
      <c r="E6" s="2">
        <v>3432</v>
      </c>
      <c r="F6" s="2">
        <v>19800</v>
      </c>
      <c r="G6" s="2">
        <v>67953600</v>
      </c>
    </row>
    <row r="7" spans="1:7" x14ac:dyDescent="0.3">
      <c r="A7" s="2" t="s">
        <v>11</v>
      </c>
      <c r="B7" s="3" t="s">
        <v>9</v>
      </c>
      <c r="C7" s="2" t="s">
        <v>12</v>
      </c>
      <c r="D7" s="2">
        <v>3453</v>
      </c>
      <c r="E7" s="2">
        <v>3200</v>
      </c>
      <c r="F7" s="2">
        <v>11700</v>
      </c>
      <c r="G7" s="2">
        <v>37744000</v>
      </c>
    </row>
    <row r="8" spans="1:7" x14ac:dyDescent="0.3">
      <c r="A8" s="2" t="s">
        <v>27</v>
      </c>
      <c r="B8" s="3" t="s">
        <v>28</v>
      </c>
      <c r="C8" s="2" t="s">
        <v>29</v>
      </c>
      <c r="D8" s="2">
        <v>3550</v>
      </c>
      <c r="E8" s="2">
        <v>3000</v>
      </c>
      <c r="F8" s="2">
        <v>11400</v>
      </c>
      <c r="G8" s="2">
        <v>34200000</v>
      </c>
    </row>
    <row r="9" spans="1:7" x14ac:dyDescent="0.3">
      <c r="A9" s="2" t="s">
        <v>18</v>
      </c>
      <c r="B9" s="3" t="s">
        <v>19</v>
      </c>
      <c r="C9" s="2" t="s">
        <v>20</v>
      </c>
      <c r="D9" s="2">
        <v>3120</v>
      </c>
      <c r="E9" s="2">
        <v>2900</v>
      </c>
      <c r="F9" s="2">
        <v>17820</v>
      </c>
      <c r="G9" s="2">
        <v>51678000</v>
      </c>
    </row>
    <row r="10" spans="1:7" x14ac:dyDescent="0.3">
      <c r="A10" s="2" t="s">
        <v>30</v>
      </c>
      <c r="B10" s="3" t="s">
        <v>28</v>
      </c>
      <c r="C10" s="2" t="s">
        <v>31</v>
      </c>
      <c r="D10" s="2">
        <v>3200</v>
      </c>
      <c r="E10" s="2">
        <v>3010</v>
      </c>
      <c r="F10" s="2">
        <v>11400</v>
      </c>
      <c r="G10" s="2">
        <v>34314000</v>
      </c>
    </row>
    <row r="11" spans="1:7" x14ac:dyDescent="0.3">
      <c r="A11" s="2" t="s">
        <v>13</v>
      </c>
      <c r="B11" s="3" t="s">
        <v>9</v>
      </c>
      <c r="C11" s="2" t="s">
        <v>14</v>
      </c>
      <c r="D11" s="2">
        <v>3460</v>
      </c>
      <c r="E11" s="2">
        <v>3100</v>
      </c>
      <c r="F11" s="2">
        <v>13320</v>
      </c>
      <c r="G11" s="2">
        <v>41292000</v>
      </c>
    </row>
    <row r="12" spans="1:7" x14ac:dyDescent="0.3">
      <c r="A12" s="2" t="s">
        <v>23</v>
      </c>
      <c r="B12" s="3" t="s">
        <v>19</v>
      </c>
      <c r="C12" s="2" t="s">
        <v>24</v>
      </c>
      <c r="D12" s="2">
        <v>3490</v>
      </c>
      <c r="E12" s="2">
        <v>3020</v>
      </c>
      <c r="F12" s="2">
        <v>10800</v>
      </c>
      <c r="G12" s="2">
        <v>32616000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zoomScaleNormal="100" workbookViewId="0">
      <selection activeCell="I26" sqref="I26"/>
    </sheetView>
  </sheetViews>
  <sheetFormatPr defaultRowHeight="16.5" x14ac:dyDescent="0.3"/>
  <cols>
    <col min="1" max="1" width="27.875" bestFit="1" customWidth="1"/>
    <col min="2" max="2" width="12" bestFit="1" customWidth="1"/>
    <col min="3" max="3" width="15.375" bestFit="1" customWidth="1"/>
    <col min="4" max="5" width="11.625" customWidth="1"/>
  </cols>
  <sheetData>
    <row r="2" spans="1:5" x14ac:dyDescent="0.3">
      <c r="A2" s="4" t="s">
        <v>87</v>
      </c>
      <c r="B2" s="4" t="s">
        <v>88</v>
      </c>
      <c r="C2" s="4" t="s">
        <v>89</v>
      </c>
      <c r="D2" s="4" t="s">
        <v>90</v>
      </c>
      <c r="E2" s="4" t="s">
        <v>91</v>
      </c>
    </row>
    <row r="3" spans="1:5" x14ac:dyDescent="0.3">
      <c r="A3" s="36" t="s">
        <v>15</v>
      </c>
      <c r="B3" s="37" t="s">
        <v>16</v>
      </c>
      <c r="C3" s="36" t="s">
        <v>92</v>
      </c>
      <c r="D3" s="38">
        <v>3000</v>
      </c>
      <c r="E3" s="38">
        <v>2855</v>
      </c>
    </row>
    <row r="4" spans="1:5" x14ac:dyDescent="0.3">
      <c r="A4" s="36" t="s">
        <v>93</v>
      </c>
      <c r="B4" s="37" t="s">
        <v>94</v>
      </c>
      <c r="C4" s="36" t="s">
        <v>22</v>
      </c>
      <c r="D4" s="38">
        <v>3830</v>
      </c>
      <c r="E4" s="38">
        <v>3640</v>
      </c>
    </row>
    <row r="5" spans="1:5" x14ac:dyDescent="0.3">
      <c r="A5" s="36" t="s">
        <v>95</v>
      </c>
      <c r="B5" s="37" t="s">
        <v>96</v>
      </c>
      <c r="C5" s="36" t="s">
        <v>22</v>
      </c>
      <c r="D5" s="38">
        <v>3754</v>
      </c>
      <c r="E5" s="38">
        <v>3432</v>
      </c>
    </row>
    <row r="6" spans="1:5" x14ac:dyDescent="0.3">
      <c r="A6" s="36" t="s">
        <v>27</v>
      </c>
      <c r="B6" s="37" t="s">
        <v>94</v>
      </c>
      <c r="C6" s="36" t="s">
        <v>98</v>
      </c>
      <c r="D6" s="38">
        <v>3550</v>
      </c>
      <c r="E6" s="38">
        <v>3000</v>
      </c>
    </row>
    <row r="7" spans="1:5" x14ac:dyDescent="0.3">
      <c r="A7" s="36" t="s">
        <v>99</v>
      </c>
      <c r="B7" s="37" t="s">
        <v>100</v>
      </c>
      <c r="C7" s="36" t="s">
        <v>101</v>
      </c>
      <c r="D7" s="38">
        <v>3120</v>
      </c>
      <c r="E7" s="38">
        <v>2900</v>
      </c>
    </row>
    <row r="8" spans="1:5" x14ac:dyDescent="0.3">
      <c r="A8" s="36" t="s">
        <v>30</v>
      </c>
      <c r="B8" s="37" t="s">
        <v>94</v>
      </c>
      <c r="C8" s="36" t="s">
        <v>97</v>
      </c>
      <c r="D8" s="38">
        <v>3200</v>
      </c>
      <c r="E8" s="38">
        <v>3010</v>
      </c>
    </row>
    <row r="9" spans="1:5" x14ac:dyDescent="0.3">
      <c r="A9" s="36" t="s">
        <v>102</v>
      </c>
      <c r="B9" s="37" t="s">
        <v>103</v>
      </c>
      <c r="C9" s="36" t="s">
        <v>22</v>
      </c>
      <c r="D9" s="38">
        <v>3490</v>
      </c>
      <c r="E9" s="38">
        <v>3020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판매 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Company>보고가자넷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2015년-1차 출제-B형</dc:subject>
  <dc:creator>장한수</dc:creator>
  <cp:lastModifiedBy>서희종</cp:lastModifiedBy>
  <dcterms:created xsi:type="dcterms:W3CDTF">2012-07-22T08:57:13Z</dcterms:created>
  <dcterms:modified xsi:type="dcterms:W3CDTF">2018-01-15T09:01:07Z</dcterms:modified>
</cp:coreProperties>
</file>