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" yWindow="210" windowWidth="22560" windowHeight="11325" tabRatio="697"/>
  </bookViews>
  <sheets>
    <sheet name="매출현황" sheetId="15" r:id="rId1"/>
    <sheet name="부분합" sheetId="6" r:id="rId2"/>
    <sheet name="필터" sheetId="7" r:id="rId3"/>
    <sheet name="시나리오 요약" sheetId="18" r:id="rId4"/>
    <sheet name="시나리오" sheetId="8" r:id="rId5"/>
    <sheet name="피벗테이블 정답" sheetId="17" r:id="rId6"/>
    <sheet name="피벗테이블" sheetId="9" r:id="rId7"/>
    <sheet name="차트" sheetId="10" r:id="rId8"/>
  </sheets>
  <definedNames>
    <definedName name="_xlnm._FilterDatabase" localSheetId="4" hidden="1">시나리오!$A$2:$G$12</definedName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0" r:id="rId9"/>
  </pivotCaches>
</workbook>
</file>

<file path=xl/calcChain.xml><?xml version="1.0" encoding="utf-8"?>
<calcChain xmlns="http://schemas.openxmlformats.org/spreadsheetml/2006/main">
  <c r="E14" i="15" l="1"/>
  <c r="E15" i="15" l="1"/>
  <c r="A15" i="7" l="1"/>
  <c r="G23" i="6"/>
  <c r="G21" i="6"/>
  <c r="G18" i="6"/>
  <c r="G15" i="6"/>
  <c r="G9" i="6"/>
  <c r="G5" i="6"/>
  <c r="F24" i="6"/>
  <c r="E24" i="6"/>
  <c r="F22" i="6"/>
  <c r="E22" i="6"/>
  <c r="F19" i="6"/>
  <c r="E19" i="6"/>
  <c r="F16" i="6"/>
  <c r="E16" i="6"/>
  <c r="F10" i="6"/>
  <c r="E10" i="6"/>
  <c r="F6" i="6"/>
  <c r="E6" i="6"/>
  <c r="E13" i="15"/>
  <c r="H4" i="15"/>
  <c r="H5" i="15"/>
  <c r="H6" i="15"/>
  <c r="H7" i="15"/>
  <c r="H8" i="15"/>
  <c r="H9" i="15"/>
  <c r="H10" i="15"/>
  <c r="H11" i="15"/>
  <c r="H12" i="15"/>
  <c r="H3" i="15"/>
  <c r="G3" i="8" l="1"/>
  <c r="G4" i="8"/>
  <c r="G5" i="8"/>
  <c r="G6" i="8"/>
  <c r="G7" i="8"/>
  <c r="G8" i="8"/>
  <c r="G9" i="8"/>
  <c r="G10" i="8"/>
  <c r="G11" i="8"/>
  <c r="G12" i="8"/>
  <c r="G12" i="15"/>
  <c r="I12" i="15" s="1"/>
  <c r="G11" i="15"/>
  <c r="I11" i="15" s="1"/>
  <c r="G10" i="15"/>
  <c r="I10" i="15" s="1"/>
  <c r="G9" i="15"/>
  <c r="I9" i="15" s="1"/>
  <c r="G8" i="15"/>
  <c r="I8" i="15" s="1"/>
  <c r="G7" i="15"/>
  <c r="I7" i="15" s="1"/>
  <c r="G6" i="15"/>
  <c r="I6" i="15" s="1"/>
  <c r="G5" i="15"/>
  <c r="I5" i="15" s="1"/>
  <c r="G4" i="15"/>
  <c r="I4" i="15" s="1"/>
  <c r="G3" i="15"/>
  <c r="I3" i="15" s="1"/>
</calcChain>
</file>

<file path=xl/sharedStrings.xml><?xml version="1.0" encoding="utf-8"?>
<sst xmlns="http://schemas.openxmlformats.org/spreadsheetml/2006/main" count="278" uniqueCount="92">
  <si>
    <t>조건</t>
    <phoneticPr fontId="1" type="noConversion"/>
  </si>
  <si>
    <t>순위</t>
  </si>
  <si>
    <t>비고</t>
  </si>
  <si>
    <t>상품명</t>
    <phoneticPr fontId="1" type="noConversion"/>
  </si>
  <si>
    <t>구분</t>
    <phoneticPr fontId="1" type="noConversion"/>
  </si>
  <si>
    <t>제조사</t>
    <phoneticPr fontId="1" type="noConversion"/>
  </si>
  <si>
    <t>1분기</t>
  </si>
  <si>
    <t>2분기</t>
  </si>
  <si>
    <t>3분기</t>
  </si>
  <si>
    <t>평균수량</t>
  </si>
  <si>
    <t>CM3 XT</t>
    <phoneticPr fontId="1" type="noConversion"/>
  </si>
  <si>
    <t>MTB</t>
    <phoneticPr fontId="1" type="noConversion"/>
  </si>
  <si>
    <t>MTB</t>
    <phoneticPr fontId="1" type="noConversion"/>
  </si>
  <si>
    <t>첼로</t>
    <phoneticPr fontId="1" type="noConversion"/>
  </si>
  <si>
    <t>첼로</t>
    <phoneticPr fontId="1" type="noConversion"/>
  </si>
  <si>
    <t>XR-700</t>
    <phoneticPr fontId="1" type="noConversion"/>
  </si>
  <si>
    <t>로드</t>
    <phoneticPr fontId="1" type="noConversion"/>
  </si>
  <si>
    <t>삼천리</t>
    <phoneticPr fontId="1" type="noConversion"/>
  </si>
  <si>
    <t>MN-200</t>
    <phoneticPr fontId="1" type="noConversion"/>
  </si>
  <si>
    <t>미니벨로</t>
    <phoneticPr fontId="1" type="noConversion"/>
  </si>
  <si>
    <t>바이맥스</t>
    <phoneticPr fontId="1" type="noConversion"/>
  </si>
  <si>
    <t>KR-Z3</t>
    <phoneticPr fontId="1" type="noConversion"/>
  </si>
  <si>
    <t>토모</t>
    <phoneticPr fontId="1" type="noConversion"/>
  </si>
  <si>
    <t>7-Series</t>
    <phoneticPr fontId="1" type="noConversion"/>
  </si>
  <si>
    <t>펠트</t>
    <phoneticPr fontId="1" type="noConversion"/>
  </si>
  <si>
    <t>XLR-CF</t>
    <phoneticPr fontId="1" type="noConversion"/>
  </si>
  <si>
    <t>FX-100</t>
    <phoneticPr fontId="1" type="noConversion"/>
  </si>
  <si>
    <t>픽시</t>
    <phoneticPr fontId="1" type="noConversion"/>
  </si>
  <si>
    <t>맥스</t>
    <phoneticPr fontId="1" type="noConversion"/>
  </si>
  <si>
    <t>포커스</t>
    <phoneticPr fontId="1" type="noConversion"/>
  </si>
  <si>
    <t>디스트릭트</t>
    <phoneticPr fontId="1" type="noConversion"/>
  </si>
  <si>
    <t>상품명</t>
  </si>
  <si>
    <t>구분</t>
  </si>
  <si>
    <t>제조사</t>
  </si>
  <si>
    <t>CM3 XT</t>
  </si>
  <si>
    <t>MTB</t>
  </si>
  <si>
    <t>첼로</t>
  </si>
  <si>
    <t>XR-700</t>
  </si>
  <si>
    <t>로드</t>
  </si>
  <si>
    <t>삼천리</t>
  </si>
  <si>
    <t>MN-200</t>
  </si>
  <si>
    <t>미니벨로</t>
  </si>
  <si>
    <t>바이맥스</t>
  </si>
  <si>
    <t>KR-Z3</t>
  </si>
  <si>
    <t>토모</t>
  </si>
  <si>
    <t>7-Series</t>
  </si>
  <si>
    <t>펠트</t>
  </si>
  <si>
    <t>XLR-CF</t>
  </si>
  <si>
    <t>FX-100</t>
  </si>
  <si>
    <t>픽시</t>
  </si>
  <si>
    <t>맥스</t>
  </si>
  <si>
    <t>포커스</t>
  </si>
  <si>
    <t>디스트릭트</t>
  </si>
  <si>
    <t>바이맥스 평균</t>
  </si>
  <si>
    <t>삼천리 평균</t>
  </si>
  <si>
    <t>첼로 평균</t>
  </si>
  <si>
    <t>펠트 평균</t>
  </si>
  <si>
    <t>포커스 평균</t>
  </si>
  <si>
    <t>전체 평균</t>
  </si>
  <si>
    <t>바이맥스 최대값</t>
  </si>
  <si>
    <t>삼천리 최대값</t>
  </si>
  <si>
    <t>첼로 최대값</t>
  </si>
  <si>
    <t>펠트 최대값</t>
  </si>
  <si>
    <t>포커스 최대값</t>
  </si>
  <si>
    <t>전체 최대값</t>
  </si>
  <si>
    <t>$F$3</t>
  </si>
  <si>
    <t>$F$7</t>
  </si>
  <si>
    <t>$F$9</t>
  </si>
  <si>
    <t>$F$12</t>
  </si>
  <si>
    <t>$G$3</t>
  </si>
  <si>
    <t>$G$7</t>
  </si>
  <si>
    <t>$G$9</t>
  </si>
  <si>
    <t>$G$12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</si>
  <si>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</si>
  <si>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</si>
  <si>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</si>
  <si>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</si>
  <si>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</si>
  <si>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</si>
  <si>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</si>
  <si>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전체 평균 : 2분기</t>
  </si>
  <si>
    <t>평균 : 2분기</t>
  </si>
  <si>
    <t>전체 평균 : 3분기</t>
  </si>
  <si>
    <t>평균 : 3분기</t>
  </si>
  <si>
    <t>**</t>
  </si>
  <si>
    <t>값</t>
  </si>
  <si>
    <t>'2분기' 중 두번째 작은 값</t>
    <phoneticPr fontId="1" type="noConversion"/>
  </si>
  <si>
    <t>3분기 879 증가</t>
  </si>
  <si>
    <t>만든 사람 2-20 날짜 2017-09-16</t>
  </si>
  <si>
    <t>3분기 748 감소</t>
  </si>
  <si>
    <t>'2분기'의 최대값 최소값의 차이</t>
    <phoneticPr fontId="1" type="noConversion"/>
  </si>
  <si>
    <t>'구분'이 "MTB"인 '3분기'의 평균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</si>
</sst>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0.0"/>
    <numFmt numFmtId="179" formatCode="#&quot;위&quot;"/>
    <numFmt numFmtId="180" formatCode="#,##0.0&quot;대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0" fontId="6" fillId="4" borderId="8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177" fontId="0" fillId="6" borderId="0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177" fontId="0" fillId="0" borderId="0" xfId="0" applyNumberForma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백분율" xfId="1" builtinId="5"/>
    <cellStyle name="표준" xfId="0" builtinId="0"/>
  </cellStyles>
  <dxfs count="4">
    <dxf>
      <numFmt numFmtId="176" formatCode="#,##0_ "/>
    </dxf>
    <dxf>
      <alignment horizontal="right" readingOrder="0"/>
    </dxf>
    <dxf>
      <numFmt numFmtId="181" formatCode="#,##0.0_ "/>
    </dxf>
    <dxf>
      <font>
        <b/>
        <i/>
        <color theme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400" b="0" i="1">
                <a:latin typeface="궁서체" panose="02030609000101010101" pitchFamily="17" charset="-127"/>
                <a:ea typeface="궁서체" panose="02030609000101010101" pitchFamily="17" charset="-127"/>
              </a:defRPr>
            </a:pPr>
            <a:r>
              <a:rPr lang="ko-KR" altLang="en-US" sz="2400" b="0" i="1">
                <a:latin typeface="궁서체" panose="02030609000101010101" pitchFamily="17" charset="-127"/>
                <a:ea typeface="궁서체" panose="02030609000101010101" pitchFamily="17" charset="-127"/>
              </a:rPr>
              <a:t>자전거 매출현황</a:t>
            </a:r>
            <a:endParaRPr lang="ko-KR" sz="2400" b="0" i="1">
              <a:latin typeface="궁서체" panose="02030609000101010101" pitchFamily="17" charset="-127"/>
              <a:ea typeface="궁서체" panose="02030609000101010101" pitchFamily="17" charset="-127"/>
            </a:endParaRP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차트!$B$2</c:f>
              <c:strCache>
                <c:ptCount val="1"/>
                <c:pt idx="0">
                  <c:v>1분기</c:v>
                </c:pt>
              </c:strCache>
            </c:strRef>
          </c:tx>
          <c:invertIfNegative val="0"/>
          <c:cat>
            <c:strRef>
              <c:f>차트!$A$3:$A$10</c:f>
              <c:strCache>
                <c:ptCount val="8"/>
                <c:pt idx="0">
                  <c:v>CM3 XT</c:v>
                </c:pt>
                <c:pt idx="1">
                  <c:v>XR-700</c:v>
                </c:pt>
                <c:pt idx="2">
                  <c:v>MN-200</c:v>
                </c:pt>
                <c:pt idx="3">
                  <c:v>KR-Z3</c:v>
                </c:pt>
                <c:pt idx="4">
                  <c:v>토모</c:v>
                </c:pt>
                <c:pt idx="5">
                  <c:v>7-Series</c:v>
                </c:pt>
                <c:pt idx="6">
                  <c:v>XLR-CF</c:v>
                </c:pt>
                <c:pt idx="7">
                  <c:v>FX-100</c:v>
                </c:pt>
              </c:strCache>
            </c:strRef>
          </c:cat>
          <c:val>
            <c:numRef>
              <c:f>차트!$B$3:$B$10</c:f>
              <c:numCache>
                <c:formatCode>#,##0_ </c:formatCode>
                <c:ptCount val="8"/>
                <c:pt idx="0">
                  <c:v>3165</c:v>
                </c:pt>
                <c:pt idx="1">
                  <c:v>3261</c:v>
                </c:pt>
                <c:pt idx="2">
                  <c:v>3034</c:v>
                </c:pt>
                <c:pt idx="3">
                  <c:v>3190</c:v>
                </c:pt>
                <c:pt idx="4">
                  <c:v>3271</c:v>
                </c:pt>
                <c:pt idx="5">
                  <c:v>3015</c:v>
                </c:pt>
                <c:pt idx="6">
                  <c:v>3005</c:v>
                </c:pt>
                <c:pt idx="7">
                  <c:v>3012</c:v>
                </c:pt>
              </c:numCache>
            </c:numRef>
          </c:val>
        </c:ser>
        <c:ser>
          <c:idx val="1"/>
          <c:order val="1"/>
          <c:tx>
            <c:strRef>
              <c:f>차트!$C$2</c:f>
              <c:strCache>
                <c:ptCount val="1"/>
                <c:pt idx="0">
                  <c:v>2분기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차트!$A$3:$A$10</c:f>
              <c:strCache>
                <c:ptCount val="8"/>
                <c:pt idx="0">
                  <c:v>CM3 XT</c:v>
                </c:pt>
                <c:pt idx="1">
                  <c:v>XR-700</c:v>
                </c:pt>
                <c:pt idx="2">
                  <c:v>MN-200</c:v>
                </c:pt>
                <c:pt idx="3">
                  <c:v>KR-Z3</c:v>
                </c:pt>
                <c:pt idx="4">
                  <c:v>토모</c:v>
                </c:pt>
                <c:pt idx="5">
                  <c:v>7-Series</c:v>
                </c:pt>
                <c:pt idx="6">
                  <c:v>XLR-CF</c:v>
                </c:pt>
                <c:pt idx="7">
                  <c:v>FX-100</c:v>
                </c:pt>
              </c:strCache>
            </c:strRef>
          </c:cat>
          <c:val>
            <c:numRef>
              <c:f>차트!$C$3:$C$10</c:f>
              <c:numCache>
                <c:formatCode>#,##0_ </c:formatCode>
                <c:ptCount val="8"/>
                <c:pt idx="0">
                  <c:v>3505</c:v>
                </c:pt>
                <c:pt idx="1">
                  <c:v>3343</c:v>
                </c:pt>
                <c:pt idx="2">
                  <c:v>3057</c:v>
                </c:pt>
                <c:pt idx="3">
                  <c:v>3190</c:v>
                </c:pt>
                <c:pt idx="4">
                  <c:v>3015</c:v>
                </c:pt>
                <c:pt idx="5">
                  <c:v>3480</c:v>
                </c:pt>
                <c:pt idx="6">
                  <c:v>3021</c:v>
                </c:pt>
                <c:pt idx="7">
                  <c:v>3340</c:v>
                </c:pt>
              </c:numCache>
            </c:numRef>
          </c:val>
        </c:ser>
        <c:ser>
          <c:idx val="2"/>
          <c:order val="2"/>
          <c:tx>
            <c:strRef>
              <c:f>차트!$D$2</c:f>
              <c:strCache>
                <c:ptCount val="1"/>
                <c:pt idx="0">
                  <c:v>3분기</c:v>
                </c:pt>
              </c:strCache>
            </c:strRef>
          </c:tx>
          <c:invertIfNegative val="0"/>
          <c:cat>
            <c:strRef>
              <c:f>차트!$A$3:$A$10</c:f>
              <c:strCache>
                <c:ptCount val="8"/>
                <c:pt idx="0">
                  <c:v>CM3 XT</c:v>
                </c:pt>
                <c:pt idx="1">
                  <c:v>XR-700</c:v>
                </c:pt>
                <c:pt idx="2">
                  <c:v>MN-200</c:v>
                </c:pt>
                <c:pt idx="3">
                  <c:v>KR-Z3</c:v>
                </c:pt>
                <c:pt idx="4">
                  <c:v>토모</c:v>
                </c:pt>
                <c:pt idx="5">
                  <c:v>7-Series</c:v>
                </c:pt>
                <c:pt idx="6">
                  <c:v>XLR-CF</c:v>
                </c:pt>
                <c:pt idx="7">
                  <c:v>FX-100</c:v>
                </c:pt>
              </c:strCache>
            </c:strRef>
          </c:cat>
          <c:val>
            <c:numRef>
              <c:f>차트!$D$3:$D$10</c:f>
              <c:numCache>
                <c:formatCode>#,##0_ </c:formatCode>
                <c:ptCount val="8"/>
                <c:pt idx="0">
                  <c:v>3502</c:v>
                </c:pt>
                <c:pt idx="1">
                  <c:v>3210</c:v>
                </c:pt>
                <c:pt idx="2">
                  <c:v>3250</c:v>
                </c:pt>
                <c:pt idx="3">
                  <c:v>3225</c:v>
                </c:pt>
                <c:pt idx="4">
                  <c:v>3012</c:v>
                </c:pt>
                <c:pt idx="5">
                  <c:v>3037</c:v>
                </c:pt>
                <c:pt idx="6">
                  <c:v>3162</c:v>
                </c:pt>
                <c:pt idx="7">
                  <c:v>3028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90080"/>
        <c:axId val="224661504"/>
      </c:barChart>
      <c:catAx>
        <c:axId val="22459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224661504"/>
        <c:crosses val="autoZero"/>
        <c:auto val="1"/>
        <c:lblAlgn val="ctr"/>
        <c:lblOffset val="100"/>
        <c:noMultiLvlLbl val="0"/>
      </c:catAx>
      <c:valAx>
        <c:axId val="224661504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24590080"/>
        <c:crosses val="autoZero"/>
        <c:crossBetween val="between"/>
      </c:valAx>
      <c:spPr>
        <a:gradFill flip="none"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34925" cmpd="sng">
      <a:solidFill>
        <a:srgbClr val="FFC000"/>
      </a:solidFill>
      <a:prstDash val="sysDash"/>
    </a:ln>
  </c:spPr>
  <c:txPr>
    <a:bodyPr/>
    <a:lstStyle/>
    <a:p>
      <a:pPr>
        <a:defRPr sz="900">
          <a:latin typeface="돋움체" panose="020B0609000101010101" pitchFamily="49" charset="-127"/>
          <a:ea typeface="돋움체" panose="020B0609000101010101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76200</xdr:rowOff>
    </xdr:from>
    <xdr:to>
      <xdr:col>7</xdr:col>
      <xdr:colOff>857250</xdr:colOff>
      <xdr:row>0</xdr:row>
      <xdr:rowOff>952500</xdr:rowOff>
    </xdr:to>
    <xdr:sp macro="" textlink="">
      <xdr:nvSpPr>
        <xdr:cNvPr id="2" name="배지 1"/>
        <xdr:cNvSpPr/>
      </xdr:nvSpPr>
      <xdr:spPr>
        <a:xfrm>
          <a:off x="1485900" y="76200"/>
          <a:ext cx="6896100" cy="876300"/>
        </a:xfrm>
        <a:prstGeom prst="plaqu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ko-KR" altLang="en-US" sz="3200" b="0" i="1">
              <a:latin typeface="궁서체" panose="02030609000101010101" pitchFamily="17" charset="-127"/>
              <a:ea typeface="궁서체" panose="02030609000101010101" pitchFamily="17" charset="-127"/>
            </a:rPr>
            <a:t>자전거 매출현황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7</xdr:col>
      <xdr:colOff>685799</xdr:colOff>
      <xdr:row>30</xdr:row>
      <xdr:rowOff>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사용자" refreshedDate="42965.70573159722" createdVersion="4" refreshedVersion="4" minRefreshableVersion="3" recordCount="10">
  <cacheSource type="worksheet">
    <worksheetSource ref="A2:G12" sheet="피벗테이블"/>
  </cacheSource>
  <cacheFields count="7">
    <cacheField name="상품명" numFmtId="0">
      <sharedItems/>
    </cacheField>
    <cacheField name="구분" numFmtId="0">
      <sharedItems count="4">
        <s v="MTB"/>
        <s v="로드"/>
        <s v="미니벨로"/>
        <s v="픽시"/>
      </sharedItems>
    </cacheField>
    <cacheField name="제조사" numFmtId="0">
      <sharedItems count="5">
        <s v="첼로"/>
        <s v="삼천리"/>
        <s v="바이맥스"/>
        <s v="펠트"/>
        <s v="포커스"/>
      </sharedItems>
    </cacheField>
    <cacheField name="1분기" numFmtId="0">
      <sharedItems containsSemiMixedTypes="0" containsString="0" containsNumber="1" containsInteger="1" minValue="3005" maxValue="3271"/>
    </cacheField>
    <cacheField name="2분기" numFmtId="0">
      <sharedItems containsSemiMixedTypes="0" containsString="0" containsNumber="1" containsInteger="1" minValue="3015" maxValue="3505"/>
    </cacheField>
    <cacheField name="3분기" numFmtId="0">
      <sharedItems containsSemiMixedTypes="0" containsString="0" containsNumber="1" containsInteger="1" minValue="3012" maxValue="3502"/>
    </cacheField>
    <cacheField name="평균수량" numFmtId="178">
      <sharedItems containsSemiMixedTypes="0" containsString="0" containsNumber="1" minValue="3023.3333333333335" maxValue="3390.66666666666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CM3 XT"/>
    <x v="0"/>
    <x v="0"/>
    <n v="3165"/>
    <n v="3505"/>
    <n v="3502"/>
    <n v="3390.6666666666665"/>
  </r>
  <r>
    <s v="XR-700"/>
    <x v="1"/>
    <x v="1"/>
    <n v="3261"/>
    <n v="3343"/>
    <n v="3210"/>
    <n v="3271.3333333333335"/>
  </r>
  <r>
    <s v="MN-200"/>
    <x v="2"/>
    <x v="2"/>
    <n v="3034"/>
    <n v="3057"/>
    <n v="3250"/>
    <n v="3113.6666666666665"/>
  </r>
  <r>
    <s v="KR-Z3"/>
    <x v="0"/>
    <x v="1"/>
    <n v="3190"/>
    <n v="3190"/>
    <n v="3225"/>
    <n v="3201.6666666666665"/>
  </r>
  <r>
    <s v="토모"/>
    <x v="2"/>
    <x v="0"/>
    <n v="3271"/>
    <n v="3015"/>
    <n v="3012"/>
    <n v="3099.3333333333335"/>
  </r>
  <r>
    <s v="7-Series"/>
    <x v="0"/>
    <x v="3"/>
    <n v="3015"/>
    <n v="3480"/>
    <n v="3037"/>
    <n v="3177.3333333333335"/>
  </r>
  <r>
    <s v="XLR-CF"/>
    <x v="1"/>
    <x v="0"/>
    <n v="3005"/>
    <n v="3021"/>
    <n v="3162"/>
    <n v="3062.6666666666665"/>
  </r>
  <r>
    <s v="FX-100"/>
    <x v="3"/>
    <x v="2"/>
    <n v="3012"/>
    <n v="3340"/>
    <n v="3028"/>
    <n v="3126.6666666666665"/>
  </r>
  <r>
    <s v="맥스"/>
    <x v="0"/>
    <x v="4"/>
    <n v="3015"/>
    <n v="3023"/>
    <n v="3032"/>
    <n v="3023.3333333333335"/>
  </r>
  <r>
    <s v="디스트릭트"/>
    <x v="3"/>
    <x v="0"/>
    <n v="3021"/>
    <n v="3057"/>
    <n v="3016"/>
    <n v="3031.33333333333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G12" firstHeaderRow="1" firstDataRow="2" firstDataCol="2"/>
  <pivotFields count="7">
    <pivotField compact="0" outline="0" showAll="0"/>
    <pivotField axis="axisRow" compact="0" outline="0" showAll="0">
      <items count="5">
        <item x="0"/>
        <item x="1"/>
        <item x="2"/>
        <item h="1" x="3"/>
        <item t="default"/>
      </items>
    </pivotField>
    <pivotField axis="axisCol" compact="0" outline="0" showAll="0">
      <items count="6">
        <item x="2"/>
        <item x="1"/>
        <item x="0"/>
        <item x="3"/>
        <item x="4"/>
        <item t="default"/>
      </items>
    </pivotField>
    <pivotField compact="0" outline="0" showAll="0"/>
    <pivotField dataField="1" compact="0" outline="0" showAll="0"/>
    <pivotField dataField="1" compact="0" outline="0" showAll="0"/>
    <pivotField compact="0" numFmtId="178" outline="0" showAll="0"/>
  </pivotFields>
  <rowFields count="2">
    <field x="1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2">
    <dataField name="평균 : 2분기" fld="4" subtotal="average" baseField="1" baseItem="0"/>
    <dataField name="평균 : 3분기" fld="5" subtotal="average" baseField="1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3.5" x14ac:dyDescent="0.3"/>
  <cols>
    <col min="1" max="1" width="19" style="1" customWidth="1"/>
    <col min="2" max="2" width="17" style="1" customWidth="1"/>
    <col min="3" max="3" width="12.25" style="1" customWidth="1"/>
    <col min="4" max="7" width="12.625" style="1" customWidth="1"/>
    <col min="8" max="8" width="11.75" style="1" customWidth="1"/>
    <col min="9" max="9" width="12.75" style="1" customWidth="1"/>
    <col min="10" max="16384" width="9" style="1"/>
  </cols>
  <sheetData>
    <row r="1" spans="1:9" ht="80.099999999999994" customHeight="1" x14ac:dyDescent="0.3"/>
    <row r="2" spans="1:9" ht="18" customHeight="1" x14ac:dyDescent="0.3">
      <c r="A2" s="12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12" t="s">
        <v>8</v>
      </c>
      <c r="G2" s="12" t="s">
        <v>9</v>
      </c>
      <c r="H2" s="12" t="s">
        <v>1</v>
      </c>
      <c r="I2" s="12" t="s">
        <v>2</v>
      </c>
    </row>
    <row r="3" spans="1:9" ht="18" customHeight="1" x14ac:dyDescent="0.3">
      <c r="A3" s="2" t="s">
        <v>10</v>
      </c>
      <c r="B3" s="2" t="s">
        <v>12</v>
      </c>
      <c r="C3" s="2" t="s">
        <v>14</v>
      </c>
      <c r="D3" s="8">
        <v>3165</v>
      </c>
      <c r="E3" s="8">
        <v>3505</v>
      </c>
      <c r="F3" s="8">
        <v>3502</v>
      </c>
      <c r="G3" s="15">
        <f>AVERAGE(D3:F3)</f>
        <v>3390.6666666666665</v>
      </c>
      <c r="H3" s="13">
        <f>RANK(D3,$D$3:$D$12)</f>
        <v>4</v>
      </c>
      <c r="I3" s="2" t="str">
        <f>IF(G3&gt;=3100,"인기상품","")</f>
        <v>인기상품</v>
      </c>
    </row>
    <row r="4" spans="1:9" ht="18" customHeight="1" x14ac:dyDescent="0.3">
      <c r="A4" s="2" t="s">
        <v>15</v>
      </c>
      <c r="B4" s="2" t="s">
        <v>16</v>
      </c>
      <c r="C4" s="2" t="s">
        <v>17</v>
      </c>
      <c r="D4" s="8">
        <v>3261</v>
      </c>
      <c r="E4" s="8">
        <v>3343</v>
      </c>
      <c r="F4" s="8">
        <v>3210</v>
      </c>
      <c r="G4" s="15">
        <f t="shared" ref="G4:G12" si="0">AVERAGE(D4:F4)</f>
        <v>3271.3333333333335</v>
      </c>
      <c r="H4" s="13">
        <f t="shared" ref="H4:H12" si="1">RANK(D4,$D$3:$D$12)</f>
        <v>2</v>
      </c>
      <c r="I4" s="2" t="str">
        <f t="shared" ref="I4:I12" si="2">IF(G4&gt;=3100,"인기상품","")</f>
        <v>인기상품</v>
      </c>
    </row>
    <row r="5" spans="1:9" ht="18" customHeight="1" x14ac:dyDescent="0.3">
      <c r="A5" s="2" t="s">
        <v>18</v>
      </c>
      <c r="B5" s="2" t="s">
        <v>19</v>
      </c>
      <c r="C5" s="2" t="s">
        <v>20</v>
      </c>
      <c r="D5" s="8">
        <v>3034</v>
      </c>
      <c r="E5" s="8">
        <v>3057</v>
      </c>
      <c r="F5" s="8">
        <v>3250</v>
      </c>
      <c r="G5" s="15">
        <f t="shared" si="0"/>
        <v>3113.6666666666665</v>
      </c>
      <c r="H5" s="13">
        <f t="shared" si="1"/>
        <v>5</v>
      </c>
      <c r="I5" s="2" t="str">
        <f t="shared" si="2"/>
        <v>인기상품</v>
      </c>
    </row>
    <row r="6" spans="1:9" ht="18" customHeight="1" x14ac:dyDescent="0.3">
      <c r="A6" s="2" t="s">
        <v>21</v>
      </c>
      <c r="B6" s="2" t="s">
        <v>11</v>
      </c>
      <c r="C6" s="2" t="s">
        <v>17</v>
      </c>
      <c r="D6" s="8">
        <v>3190</v>
      </c>
      <c r="E6" s="8">
        <v>3190</v>
      </c>
      <c r="F6" s="8">
        <v>3225</v>
      </c>
      <c r="G6" s="15">
        <f t="shared" si="0"/>
        <v>3201.6666666666665</v>
      </c>
      <c r="H6" s="13">
        <f t="shared" si="1"/>
        <v>3</v>
      </c>
      <c r="I6" s="2" t="str">
        <f t="shared" si="2"/>
        <v>인기상품</v>
      </c>
    </row>
    <row r="7" spans="1:9" ht="18" customHeight="1" x14ac:dyDescent="0.3">
      <c r="A7" s="2" t="s">
        <v>22</v>
      </c>
      <c r="B7" s="2" t="s">
        <v>19</v>
      </c>
      <c r="C7" s="2" t="s">
        <v>13</v>
      </c>
      <c r="D7" s="8">
        <v>3271</v>
      </c>
      <c r="E7" s="8">
        <v>3015</v>
      </c>
      <c r="F7" s="8">
        <v>3012</v>
      </c>
      <c r="G7" s="15">
        <f t="shared" si="0"/>
        <v>3099.3333333333335</v>
      </c>
      <c r="H7" s="13">
        <f t="shared" si="1"/>
        <v>1</v>
      </c>
      <c r="I7" s="2" t="str">
        <f t="shared" si="2"/>
        <v/>
      </c>
    </row>
    <row r="8" spans="1:9" ht="18" customHeight="1" x14ac:dyDescent="0.3">
      <c r="A8" s="2" t="s">
        <v>23</v>
      </c>
      <c r="B8" s="2" t="s">
        <v>11</v>
      </c>
      <c r="C8" s="2" t="s">
        <v>24</v>
      </c>
      <c r="D8" s="8">
        <v>3015</v>
      </c>
      <c r="E8" s="8">
        <v>3480</v>
      </c>
      <c r="F8" s="8">
        <v>3037</v>
      </c>
      <c r="G8" s="15">
        <f t="shared" si="0"/>
        <v>3177.3333333333335</v>
      </c>
      <c r="H8" s="13">
        <f t="shared" si="1"/>
        <v>7</v>
      </c>
      <c r="I8" s="2" t="str">
        <f t="shared" si="2"/>
        <v>인기상품</v>
      </c>
    </row>
    <row r="9" spans="1:9" ht="18" customHeight="1" x14ac:dyDescent="0.3">
      <c r="A9" s="2" t="s">
        <v>25</v>
      </c>
      <c r="B9" s="2" t="s">
        <v>16</v>
      </c>
      <c r="C9" s="2" t="s">
        <v>13</v>
      </c>
      <c r="D9" s="8">
        <v>3005</v>
      </c>
      <c r="E9" s="8">
        <v>3021</v>
      </c>
      <c r="F9" s="8">
        <v>3162</v>
      </c>
      <c r="G9" s="15">
        <f t="shared" si="0"/>
        <v>3062.6666666666665</v>
      </c>
      <c r="H9" s="13">
        <f t="shared" si="1"/>
        <v>10</v>
      </c>
      <c r="I9" s="2" t="str">
        <f t="shared" si="2"/>
        <v/>
      </c>
    </row>
    <row r="10" spans="1:9" ht="18" customHeight="1" x14ac:dyDescent="0.3">
      <c r="A10" s="2" t="s">
        <v>26</v>
      </c>
      <c r="B10" s="2" t="s">
        <v>27</v>
      </c>
      <c r="C10" s="2" t="s">
        <v>20</v>
      </c>
      <c r="D10" s="8">
        <v>3012</v>
      </c>
      <c r="E10" s="8">
        <v>3340</v>
      </c>
      <c r="F10" s="8">
        <v>3028</v>
      </c>
      <c r="G10" s="15">
        <f t="shared" si="0"/>
        <v>3126.6666666666665</v>
      </c>
      <c r="H10" s="13">
        <f t="shared" si="1"/>
        <v>9</v>
      </c>
      <c r="I10" s="2" t="str">
        <f t="shared" si="2"/>
        <v>인기상품</v>
      </c>
    </row>
    <row r="11" spans="1:9" ht="18" customHeight="1" x14ac:dyDescent="0.3">
      <c r="A11" s="2" t="s">
        <v>28</v>
      </c>
      <c r="B11" s="2" t="s">
        <v>11</v>
      </c>
      <c r="C11" s="2" t="s">
        <v>29</v>
      </c>
      <c r="D11" s="8">
        <v>3015</v>
      </c>
      <c r="E11" s="8">
        <v>3023</v>
      </c>
      <c r="F11" s="8">
        <v>3032</v>
      </c>
      <c r="G11" s="15">
        <f t="shared" si="0"/>
        <v>3023.3333333333335</v>
      </c>
      <c r="H11" s="13">
        <f t="shared" si="1"/>
        <v>7</v>
      </c>
      <c r="I11" s="2" t="str">
        <f t="shared" si="2"/>
        <v/>
      </c>
    </row>
    <row r="12" spans="1:9" ht="18" customHeight="1" x14ac:dyDescent="0.3">
      <c r="A12" s="2" t="s">
        <v>30</v>
      </c>
      <c r="B12" s="2" t="s">
        <v>27</v>
      </c>
      <c r="C12" s="2" t="s">
        <v>13</v>
      </c>
      <c r="D12" s="8">
        <v>3021</v>
      </c>
      <c r="E12" s="8">
        <v>3057</v>
      </c>
      <c r="F12" s="8">
        <v>3016</v>
      </c>
      <c r="G12" s="15">
        <f t="shared" si="0"/>
        <v>3031.3333333333335</v>
      </c>
      <c r="H12" s="13">
        <f t="shared" si="1"/>
        <v>6</v>
      </c>
      <c r="I12" s="2" t="str">
        <f t="shared" si="2"/>
        <v/>
      </c>
    </row>
    <row r="13" spans="1:9" ht="18" customHeight="1" x14ac:dyDescent="0.3">
      <c r="A13" s="43" t="s">
        <v>90</v>
      </c>
      <c r="B13" s="44"/>
      <c r="C13" s="44"/>
      <c r="D13" s="45"/>
      <c r="E13" s="41">
        <f>MAX(E3:E12)-MIN(E3:E12)</f>
        <v>490</v>
      </c>
      <c r="F13" s="41"/>
      <c r="G13" s="41"/>
      <c r="H13" s="42"/>
      <c r="I13" s="42"/>
    </row>
    <row r="14" spans="1:9" ht="18" customHeight="1" x14ac:dyDescent="0.3">
      <c r="A14" s="43" t="s">
        <v>91</v>
      </c>
      <c r="B14" s="44"/>
      <c r="C14" s="44"/>
      <c r="D14" s="45"/>
      <c r="E14" s="41">
        <f>DAVERAGE(A2:I12,F2,B2:B3)</f>
        <v>3199</v>
      </c>
      <c r="F14" s="41"/>
      <c r="G14" s="41"/>
      <c r="H14" s="42"/>
      <c r="I14" s="42"/>
    </row>
    <row r="15" spans="1:9" ht="18" customHeight="1" x14ac:dyDescent="0.3">
      <c r="A15" s="43" t="s">
        <v>86</v>
      </c>
      <c r="B15" s="44"/>
      <c r="C15" s="44"/>
      <c r="D15" s="45"/>
      <c r="E15" s="41">
        <f>SMALL(E3:E12,2)</f>
        <v>3021</v>
      </c>
      <c r="F15" s="41"/>
      <c r="G15" s="41"/>
      <c r="H15" s="42"/>
      <c r="I15" s="42"/>
    </row>
  </sheetData>
  <mergeCells count="7">
    <mergeCell ref="E13:G13"/>
    <mergeCell ref="H13:I15"/>
    <mergeCell ref="E14:G14"/>
    <mergeCell ref="E15:G15"/>
    <mergeCell ref="A15:D15"/>
    <mergeCell ref="A14:D14"/>
    <mergeCell ref="A13:D13"/>
  </mergeCells>
  <phoneticPr fontId="1" type="noConversion"/>
  <conditionalFormatting sqref="A3:I12">
    <cfRule type="expression" dxfId="3" priority="1">
      <formula>$B3="MTB"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25" sqref="H25"/>
    </sheetView>
  </sheetViews>
  <sheetFormatPr defaultRowHeight="13.5" outlineLevelRow="3" outlineLevelCol="1" x14ac:dyDescent="0.3"/>
  <cols>
    <col min="1" max="1" width="20" style="1" customWidth="1"/>
    <col min="2" max="2" width="14.75" style="1" customWidth="1"/>
    <col min="3" max="3" width="23.375" style="1" customWidth="1"/>
    <col min="4" max="7" width="15.625" style="1" customWidth="1" outlineLevel="1"/>
    <col min="8" max="16384" width="9" style="1"/>
  </cols>
  <sheetData>
    <row r="1" spans="1:7" ht="13.5" customHeight="1" x14ac:dyDescent="0.3"/>
    <row r="2" spans="1:7" ht="13.5" customHeight="1" x14ac:dyDescent="0.3">
      <c r="A2" s="5" t="s">
        <v>31</v>
      </c>
      <c r="B2" s="5" t="s">
        <v>32</v>
      </c>
      <c r="C2" s="5" t="s">
        <v>33</v>
      </c>
      <c r="D2" s="5" t="s">
        <v>6</v>
      </c>
      <c r="E2" s="5" t="s">
        <v>7</v>
      </c>
      <c r="F2" s="5" t="s">
        <v>8</v>
      </c>
      <c r="G2" s="5" t="s">
        <v>9</v>
      </c>
    </row>
    <row r="3" spans="1:7" ht="13.5" customHeight="1" outlineLevel="3" x14ac:dyDescent="0.3">
      <c r="A3" s="2" t="s">
        <v>40</v>
      </c>
      <c r="B3" s="2" t="s">
        <v>41</v>
      </c>
      <c r="C3" s="2" t="s">
        <v>42</v>
      </c>
      <c r="D3" s="9">
        <v>3034</v>
      </c>
      <c r="E3" s="10">
        <v>3057</v>
      </c>
      <c r="F3" s="10">
        <v>3250</v>
      </c>
      <c r="G3" s="10">
        <v>3113.6666666666665</v>
      </c>
    </row>
    <row r="4" spans="1:7" ht="13.5" customHeight="1" outlineLevel="3" x14ac:dyDescent="0.3">
      <c r="A4" s="2" t="s">
        <v>48</v>
      </c>
      <c r="B4" s="2" t="s">
        <v>49</v>
      </c>
      <c r="C4" s="2" t="s">
        <v>42</v>
      </c>
      <c r="D4" s="9">
        <v>3012</v>
      </c>
      <c r="E4" s="10">
        <v>3340</v>
      </c>
      <c r="F4" s="10">
        <v>3028</v>
      </c>
      <c r="G4" s="10">
        <v>3126.6666666666665</v>
      </c>
    </row>
    <row r="5" spans="1:7" ht="13.5" customHeight="1" outlineLevel="2" x14ac:dyDescent="0.3">
      <c r="A5" s="2"/>
      <c r="B5" s="2"/>
      <c r="C5" s="16" t="s">
        <v>59</v>
      </c>
      <c r="D5" s="9"/>
      <c r="E5" s="10"/>
      <c r="F5" s="10"/>
      <c r="G5" s="10">
        <f>SUBTOTAL(4,G3:G4)</f>
        <v>3126.6666666666665</v>
      </c>
    </row>
    <row r="6" spans="1:7" ht="13.5" customHeight="1" outlineLevel="1" x14ac:dyDescent="0.3">
      <c r="A6" s="2"/>
      <c r="B6" s="2"/>
      <c r="C6" s="16" t="s">
        <v>53</v>
      </c>
      <c r="D6" s="9"/>
      <c r="E6" s="10">
        <f>SUBTOTAL(1,E3:E4)</f>
        <v>3198.5</v>
      </c>
      <c r="F6" s="10">
        <f>SUBTOTAL(1,F3:F4)</f>
        <v>3139</v>
      </c>
      <c r="G6" s="10"/>
    </row>
    <row r="7" spans="1:7" ht="13.5" customHeight="1" outlineLevel="3" x14ac:dyDescent="0.3">
      <c r="A7" s="2" t="s">
        <v>37</v>
      </c>
      <c r="B7" s="2" t="s">
        <v>38</v>
      </c>
      <c r="C7" s="2" t="s">
        <v>39</v>
      </c>
      <c r="D7" s="9">
        <v>3261</v>
      </c>
      <c r="E7" s="10">
        <v>3343</v>
      </c>
      <c r="F7" s="10">
        <v>3210</v>
      </c>
      <c r="G7" s="10">
        <v>3271.3333333333335</v>
      </c>
    </row>
    <row r="8" spans="1:7" ht="13.5" customHeight="1" outlineLevel="3" x14ac:dyDescent="0.3">
      <c r="A8" s="2" t="s">
        <v>43</v>
      </c>
      <c r="B8" s="2" t="s">
        <v>35</v>
      </c>
      <c r="C8" s="2" t="s">
        <v>39</v>
      </c>
      <c r="D8" s="9">
        <v>3190</v>
      </c>
      <c r="E8" s="10">
        <v>3190</v>
      </c>
      <c r="F8" s="10">
        <v>3225</v>
      </c>
      <c r="G8" s="10">
        <v>3201.6666666666665</v>
      </c>
    </row>
    <row r="9" spans="1:7" ht="13.5" customHeight="1" outlineLevel="2" x14ac:dyDescent="0.3">
      <c r="A9" s="2"/>
      <c r="B9" s="2"/>
      <c r="C9" s="16" t="s">
        <v>60</v>
      </c>
      <c r="D9" s="9"/>
      <c r="E9" s="10"/>
      <c r="F9" s="10"/>
      <c r="G9" s="10">
        <f>SUBTOTAL(4,G7:G8)</f>
        <v>3271.3333333333335</v>
      </c>
    </row>
    <row r="10" spans="1:7" ht="13.5" customHeight="1" outlineLevel="1" x14ac:dyDescent="0.3">
      <c r="A10" s="2"/>
      <c r="B10" s="2"/>
      <c r="C10" s="16" t="s">
        <v>54</v>
      </c>
      <c r="D10" s="9"/>
      <c r="E10" s="10">
        <f>SUBTOTAL(1,E7:E8)</f>
        <v>3266.5</v>
      </c>
      <c r="F10" s="10">
        <f>SUBTOTAL(1,F7:F8)</f>
        <v>3217.5</v>
      </c>
      <c r="G10" s="10"/>
    </row>
    <row r="11" spans="1:7" ht="13.5" customHeight="1" outlineLevel="3" x14ac:dyDescent="0.3">
      <c r="A11" s="2" t="s">
        <v>34</v>
      </c>
      <c r="B11" s="2" t="s">
        <v>35</v>
      </c>
      <c r="C11" s="2" t="s">
        <v>36</v>
      </c>
      <c r="D11" s="9">
        <v>3165</v>
      </c>
      <c r="E11" s="10">
        <v>3505</v>
      </c>
      <c r="F11" s="10">
        <v>3502</v>
      </c>
      <c r="G11" s="10">
        <v>3390.6666666666665</v>
      </c>
    </row>
    <row r="12" spans="1:7" ht="13.5" customHeight="1" outlineLevel="3" x14ac:dyDescent="0.3">
      <c r="A12" s="2" t="s">
        <v>44</v>
      </c>
      <c r="B12" s="2" t="s">
        <v>41</v>
      </c>
      <c r="C12" s="2" t="s">
        <v>36</v>
      </c>
      <c r="D12" s="9">
        <v>3271</v>
      </c>
      <c r="E12" s="10">
        <v>3015</v>
      </c>
      <c r="F12" s="10">
        <v>3012</v>
      </c>
      <c r="G12" s="10">
        <v>3099.3333333333335</v>
      </c>
    </row>
    <row r="13" spans="1:7" ht="13.5" customHeight="1" outlineLevel="3" x14ac:dyDescent="0.3">
      <c r="A13" s="2" t="s">
        <v>47</v>
      </c>
      <c r="B13" s="2" t="s">
        <v>38</v>
      </c>
      <c r="C13" s="2" t="s">
        <v>36</v>
      </c>
      <c r="D13" s="9">
        <v>3005</v>
      </c>
      <c r="E13" s="10">
        <v>3021</v>
      </c>
      <c r="F13" s="10">
        <v>3162</v>
      </c>
      <c r="G13" s="10">
        <v>3062.6666666666665</v>
      </c>
    </row>
    <row r="14" spans="1:7" ht="13.5" customHeight="1" outlineLevel="3" x14ac:dyDescent="0.3">
      <c r="A14" s="2" t="s">
        <v>52</v>
      </c>
      <c r="B14" s="2" t="s">
        <v>49</v>
      </c>
      <c r="C14" s="2" t="s">
        <v>36</v>
      </c>
      <c r="D14" s="9">
        <v>3021</v>
      </c>
      <c r="E14" s="10">
        <v>3057</v>
      </c>
      <c r="F14" s="10">
        <v>3016</v>
      </c>
      <c r="G14" s="10">
        <v>3031.3333333333335</v>
      </c>
    </row>
    <row r="15" spans="1:7" ht="13.5" customHeight="1" outlineLevel="2" x14ac:dyDescent="0.3">
      <c r="A15" s="2"/>
      <c r="B15" s="2"/>
      <c r="C15" s="16" t="s">
        <v>61</v>
      </c>
      <c r="D15" s="9"/>
      <c r="E15" s="10"/>
      <c r="F15" s="10"/>
      <c r="G15" s="10">
        <f>SUBTOTAL(4,G11:G14)</f>
        <v>3390.6666666666665</v>
      </c>
    </row>
    <row r="16" spans="1:7" ht="13.5" customHeight="1" outlineLevel="1" x14ac:dyDescent="0.3">
      <c r="A16" s="2"/>
      <c r="B16" s="2"/>
      <c r="C16" s="16" t="s">
        <v>55</v>
      </c>
      <c r="D16" s="9"/>
      <c r="E16" s="10">
        <f>SUBTOTAL(1,E11:E14)</f>
        <v>3149.5</v>
      </c>
      <c r="F16" s="10">
        <f>SUBTOTAL(1,F11:F14)</f>
        <v>3173</v>
      </c>
      <c r="G16" s="10"/>
    </row>
    <row r="17" spans="1:7" ht="13.5" customHeight="1" outlineLevel="3" x14ac:dyDescent="0.3">
      <c r="A17" s="2" t="s">
        <v>45</v>
      </c>
      <c r="B17" s="2" t="s">
        <v>35</v>
      </c>
      <c r="C17" s="2" t="s">
        <v>46</v>
      </c>
      <c r="D17" s="9">
        <v>3015</v>
      </c>
      <c r="E17" s="10">
        <v>3480</v>
      </c>
      <c r="F17" s="10">
        <v>3037</v>
      </c>
      <c r="G17" s="10">
        <v>3177.3333333333335</v>
      </c>
    </row>
    <row r="18" spans="1:7" ht="13.5" customHeight="1" outlineLevel="2" x14ac:dyDescent="0.3">
      <c r="A18" s="2"/>
      <c r="B18" s="2"/>
      <c r="C18" s="16" t="s">
        <v>62</v>
      </c>
      <c r="D18" s="9"/>
      <c r="E18" s="10"/>
      <c r="F18" s="10"/>
      <c r="G18" s="10">
        <f>SUBTOTAL(4,G17:G17)</f>
        <v>3177.3333333333335</v>
      </c>
    </row>
    <row r="19" spans="1:7" ht="13.5" customHeight="1" outlineLevel="1" x14ac:dyDescent="0.3">
      <c r="A19" s="2"/>
      <c r="B19" s="2"/>
      <c r="C19" s="16" t="s">
        <v>56</v>
      </c>
      <c r="D19" s="9"/>
      <c r="E19" s="10">
        <f>SUBTOTAL(1,E17:E17)</f>
        <v>3480</v>
      </c>
      <c r="F19" s="10">
        <f>SUBTOTAL(1,F17:F17)</f>
        <v>3037</v>
      </c>
      <c r="G19" s="10"/>
    </row>
    <row r="20" spans="1:7" ht="13.5" customHeight="1" outlineLevel="3" x14ac:dyDescent="0.3">
      <c r="A20" s="2" t="s">
        <v>50</v>
      </c>
      <c r="B20" s="2" t="s">
        <v>35</v>
      </c>
      <c r="C20" s="2" t="s">
        <v>51</v>
      </c>
      <c r="D20" s="9">
        <v>3015</v>
      </c>
      <c r="E20" s="10">
        <v>3023</v>
      </c>
      <c r="F20" s="10">
        <v>3032</v>
      </c>
      <c r="G20" s="10">
        <v>3023.3333333333335</v>
      </c>
    </row>
    <row r="21" spans="1:7" ht="13.5" customHeight="1" outlineLevel="2" x14ac:dyDescent="0.3">
      <c r="A21" s="17"/>
      <c r="B21" s="17"/>
      <c r="C21" s="18" t="s">
        <v>63</v>
      </c>
      <c r="D21" s="19"/>
      <c r="E21" s="20"/>
      <c r="F21" s="20"/>
      <c r="G21" s="20">
        <f>SUBTOTAL(4,G20:G20)</f>
        <v>3023.3333333333335</v>
      </c>
    </row>
    <row r="22" spans="1:7" ht="13.5" customHeight="1" outlineLevel="1" x14ac:dyDescent="0.3">
      <c r="A22" s="17"/>
      <c r="B22" s="17"/>
      <c r="C22" s="18" t="s">
        <v>57</v>
      </c>
      <c r="D22" s="19"/>
      <c r="E22" s="20">
        <f>SUBTOTAL(1,E20:E20)</f>
        <v>3023</v>
      </c>
      <c r="F22" s="20">
        <f>SUBTOTAL(1,F20:F20)</f>
        <v>3032</v>
      </c>
      <c r="G22" s="20"/>
    </row>
    <row r="23" spans="1:7" ht="13.5" customHeight="1" x14ac:dyDescent="0.3">
      <c r="A23" s="17"/>
      <c r="B23" s="17"/>
      <c r="C23" s="18" t="s">
        <v>64</v>
      </c>
      <c r="D23" s="19"/>
      <c r="E23" s="20"/>
      <c r="F23" s="20"/>
      <c r="G23" s="20">
        <f>SUBTOTAL(4,G3:G20)</f>
        <v>3390.6666666666665</v>
      </c>
    </row>
    <row r="24" spans="1:7" ht="13.5" customHeight="1" x14ac:dyDescent="0.3">
      <c r="A24" s="17"/>
      <c r="B24" s="17"/>
      <c r="C24" s="18" t="s">
        <v>58</v>
      </c>
      <c r="D24" s="19"/>
      <c r="E24" s="20">
        <f>SUBTOTAL(1,E3:E20)</f>
        <v>3203.1</v>
      </c>
      <c r="F24" s="20">
        <f>SUBTOTAL(1,F3:F20)</f>
        <v>3147.4</v>
      </c>
      <c r="G24" s="20"/>
    </row>
    <row r="25" spans="1:7" ht="13.5" customHeight="1" x14ac:dyDescent="0.3"/>
  </sheetData>
  <sortState ref="A3:G12">
    <sortCondition ref="C3:C12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22" sqref="F22"/>
    </sheetView>
  </sheetViews>
  <sheetFormatPr defaultRowHeight="13.5" x14ac:dyDescent="0.3"/>
  <cols>
    <col min="1" max="1" width="21" style="1" customWidth="1"/>
    <col min="2" max="2" width="16.5" style="1" customWidth="1"/>
    <col min="3" max="3" width="14.5" style="1" customWidth="1"/>
    <col min="4" max="7" width="12.625" style="1" customWidth="1"/>
    <col min="8" max="16384" width="9" style="1"/>
  </cols>
  <sheetData>
    <row r="1" spans="1:7" ht="13.5" customHeight="1" x14ac:dyDescent="0.3"/>
    <row r="2" spans="1:7" ht="13.5" customHeight="1" x14ac:dyDescent="0.3">
      <c r="A2" s="5" t="s">
        <v>31</v>
      </c>
      <c r="B2" s="5" t="s">
        <v>32</v>
      </c>
      <c r="C2" s="5" t="s">
        <v>33</v>
      </c>
      <c r="D2" s="5" t="s">
        <v>6</v>
      </c>
      <c r="E2" s="5" t="s">
        <v>7</v>
      </c>
      <c r="F2" s="5" t="s">
        <v>8</v>
      </c>
      <c r="G2" s="5" t="s">
        <v>9</v>
      </c>
    </row>
    <row r="3" spans="1:7" ht="13.5" customHeight="1" x14ac:dyDescent="0.3">
      <c r="A3" s="2" t="s">
        <v>34</v>
      </c>
      <c r="B3" s="2" t="s">
        <v>35</v>
      </c>
      <c r="C3" s="2" t="s">
        <v>36</v>
      </c>
      <c r="D3" s="7">
        <v>3165</v>
      </c>
      <c r="E3" s="8">
        <v>3505</v>
      </c>
      <c r="F3" s="8">
        <v>3502</v>
      </c>
      <c r="G3" s="8">
        <v>3390.6666666666665</v>
      </c>
    </row>
    <row r="4" spans="1:7" ht="13.5" customHeight="1" x14ac:dyDescent="0.3">
      <c r="A4" s="2" t="s">
        <v>37</v>
      </c>
      <c r="B4" s="2" t="s">
        <v>38</v>
      </c>
      <c r="C4" s="2" t="s">
        <v>39</v>
      </c>
      <c r="D4" s="7">
        <v>3261</v>
      </c>
      <c r="E4" s="8">
        <v>3343</v>
      </c>
      <c r="F4" s="8">
        <v>3210</v>
      </c>
      <c r="G4" s="8">
        <v>3271.3333333333335</v>
      </c>
    </row>
    <row r="5" spans="1:7" ht="13.5" customHeight="1" x14ac:dyDescent="0.3">
      <c r="A5" s="2" t="s">
        <v>40</v>
      </c>
      <c r="B5" s="2" t="s">
        <v>41</v>
      </c>
      <c r="C5" s="2" t="s">
        <v>42</v>
      </c>
      <c r="D5" s="7">
        <v>3034</v>
      </c>
      <c r="E5" s="8">
        <v>3057</v>
      </c>
      <c r="F5" s="8">
        <v>3250</v>
      </c>
      <c r="G5" s="8">
        <v>3113.6666666666665</v>
      </c>
    </row>
    <row r="6" spans="1:7" ht="13.5" customHeight="1" x14ac:dyDescent="0.3">
      <c r="A6" s="2" t="s">
        <v>43</v>
      </c>
      <c r="B6" s="2" t="s">
        <v>35</v>
      </c>
      <c r="C6" s="2" t="s">
        <v>39</v>
      </c>
      <c r="D6" s="7">
        <v>3190</v>
      </c>
      <c r="E6" s="8">
        <v>3190</v>
      </c>
      <c r="F6" s="8">
        <v>3225</v>
      </c>
      <c r="G6" s="8">
        <v>3201.6666666666665</v>
      </c>
    </row>
    <row r="7" spans="1:7" ht="13.5" customHeight="1" x14ac:dyDescent="0.3">
      <c r="A7" s="2" t="s">
        <v>44</v>
      </c>
      <c r="B7" s="2" t="s">
        <v>41</v>
      </c>
      <c r="C7" s="2" t="s">
        <v>36</v>
      </c>
      <c r="D7" s="7">
        <v>3271</v>
      </c>
      <c r="E7" s="8">
        <v>3015</v>
      </c>
      <c r="F7" s="8">
        <v>3012</v>
      </c>
      <c r="G7" s="8">
        <v>3099.3333333333335</v>
      </c>
    </row>
    <row r="8" spans="1:7" ht="13.5" customHeight="1" x14ac:dyDescent="0.3">
      <c r="A8" s="2" t="s">
        <v>45</v>
      </c>
      <c r="B8" s="2" t="s">
        <v>35</v>
      </c>
      <c r="C8" s="2" t="s">
        <v>46</v>
      </c>
      <c r="D8" s="7">
        <v>3015</v>
      </c>
      <c r="E8" s="8">
        <v>3480</v>
      </c>
      <c r="F8" s="8">
        <v>3037</v>
      </c>
      <c r="G8" s="8">
        <v>3177.3333333333335</v>
      </c>
    </row>
    <row r="9" spans="1:7" ht="13.5" customHeight="1" x14ac:dyDescent="0.3">
      <c r="A9" s="2" t="s">
        <v>47</v>
      </c>
      <c r="B9" s="2" t="s">
        <v>38</v>
      </c>
      <c r="C9" s="2" t="s">
        <v>36</v>
      </c>
      <c r="D9" s="7">
        <v>3005</v>
      </c>
      <c r="E9" s="8">
        <v>3021</v>
      </c>
      <c r="F9" s="8">
        <v>3162</v>
      </c>
      <c r="G9" s="8">
        <v>3062.6666666666665</v>
      </c>
    </row>
    <row r="10" spans="1:7" ht="13.5" customHeight="1" x14ac:dyDescent="0.3">
      <c r="A10" s="2" t="s">
        <v>48</v>
      </c>
      <c r="B10" s="2" t="s">
        <v>49</v>
      </c>
      <c r="C10" s="2" t="s">
        <v>42</v>
      </c>
      <c r="D10" s="7">
        <v>3012</v>
      </c>
      <c r="E10" s="8">
        <v>3340</v>
      </c>
      <c r="F10" s="8">
        <v>3028</v>
      </c>
      <c r="G10" s="8">
        <v>3126.6666666666665</v>
      </c>
    </row>
    <row r="11" spans="1:7" ht="13.5" customHeight="1" x14ac:dyDescent="0.3">
      <c r="A11" s="2" t="s">
        <v>50</v>
      </c>
      <c r="B11" s="2" t="s">
        <v>35</v>
      </c>
      <c r="C11" s="2" t="s">
        <v>51</v>
      </c>
      <c r="D11" s="7">
        <v>3015</v>
      </c>
      <c r="E11" s="8">
        <v>3023</v>
      </c>
      <c r="F11" s="8">
        <v>3032</v>
      </c>
      <c r="G11" s="8">
        <v>3023.3333333333335</v>
      </c>
    </row>
    <row r="12" spans="1:7" ht="13.5" customHeight="1" x14ac:dyDescent="0.3">
      <c r="A12" s="2" t="s">
        <v>52</v>
      </c>
      <c r="B12" s="2" t="s">
        <v>49</v>
      </c>
      <c r="C12" s="2" t="s">
        <v>36</v>
      </c>
      <c r="D12" s="7">
        <v>3021</v>
      </c>
      <c r="E12" s="8">
        <v>3057</v>
      </c>
      <c r="F12" s="8">
        <v>3016</v>
      </c>
      <c r="G12" s="8">
        <v>3031.3333333333335</v>
      </c>
    </row>
    <row r="13" spans="1:7" ht="13.5" customHeight="1" x14ac:dyDescent="0.3"/>
    <row r="14" spans="1:7" x14ac:dyDescent="0.3">
      <c r="A14" s="5" t="s">
        <v>0</v>
      </c>
    </row>
    <row r="15" spans="1:7" x14ac:dyDescent="0.3">
      <c r="A15" s="4" t="b">
        <f>AND(B3="MTB",G3&gt;=3100)</f>
        <v>1</v>
      </c>
    </row>
    <row r="18" spans="1:5" x14ac:dyDescent="0.3">
      <c r="A18" s="5" t="s">
        <v>31</v>
      </c>
      <c r="B18" s="5" t="s">
        <v>33</v>
      </c>
      <c r="C18" s="5" t="s">
        <v>7</v>
      </c>
      <c r="D18" s="5" t="s">
        <v>8</v>
      </c>
      <c r="E18" s="5" t="s">
        <v>9</v>
      </c>
    </row>
    <row r="19" spans="1:5" x14ac:dyDescent="0.3">
      <c r="A19" s="2" t="s">
        <v>34</v>
      </c>
      <c r="B19" s="2" t="s">
        <v>36</v>
      </c>
      <c r="C19" s="14">
        <v>3505</v>
      </c>
      <c r="D19" s="14">
        <v>3502</v>
      </c>
      <c r="E19" s="14">
        <v>3390.6666666666665</v>
      </c>
    </row>
    <row r="20" spans="1:5" x14ac:dyDescent="0.3">
      <c r="A20" s="2" t="s">
        <v>43</v>
      </c>
      <c r="B20" s="2" t="s">
        <v>39</v>
      </c>
      <c r="C20" s="14">
        <v>3190</v>
      </c>
      <c r="D20" s="14">
        <v>3225</v>
      </c>
      <c r="E20" s="14">
        <v>3201.6666666666665</v>
      </c>
    </row>
    <row r="21" spans="1:5" x14ac:dyDescent="0.3">
      <c r="A21" s="2" t="s">
        <v>45</v>
      </c>
      <c r="B21" s="2" t="s">
        <v>46</v>
      </c>
      <c r="C21" s="14">
        <v>3480</v>
      </c>
      <c r="D21" s="14">
        <v>3037</v>
      </c>
      <c r="E21" s="14">
        <v>3177.3333333333335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K17"/>
  <sheetViews>
    <sheetView showGridLines="0" workbookViewId="0">
      <selection activeCell="G18" sqref="G18"/>
    </sheetView>
  </sheetViews>
  <sheetFormatPr defaultRowHeight="16.5" outlineLevelRow="1" outlineLevelCol="1" x14ac:dyDescent="0.3"/>
  <cols>
    <col min="3" max="3" width="6.875" customWidth="1"/>
    <col min="4" max="6" width="14.75" bestFit="1" customWidth="1" outlineLevel="1"/>
  </cols>
  <sheetData>
    <row r="1" spans="2:11" ht="17.25" thickBot="1" x14ac:dyDescent="0.35"/>
    <row r="2" spans="2:11" x14ac:dyDescent="0.3">
      <c r="B2" s="25" t="s">
        <v>73</v>
      </c>
      <c r="C2" s="26"/>
      <c r="D2" s="32"/>
      <c r="E2" s="32"/>
      <c r="F2" s="32"/>
    </row>
    <row r="3" spans="2:11" collapsed="1" x14ac:dyDescent="0.3">
      <c r="B3" s="24"/>
      <c r="C3" s="24"/>
      <c r="D3" s="33" t="s">
        <v>75</v>
      </c>
      <c r="E3" s="33" t="s">
        <v>87</v>
      </c>
      <c r="F3" s="33" t="s">
        <v>89</v>
      </c>
    </row>
    <row r="4" spans="2:11" ht="27" hidden="1" outlineLevel="1" x14ac:dyDescent="0.3">
      <c r="B4" s="28"/>
      <c r="C4" s="28"/>
      <c r="D4" s="21"/>
      <c r="E4" s="35" t="s">
        <v>88</v>
      </c>
      <c r="F4" s="35" t="s">
        <v>88</v>
      </c>
    </row>
    <row r="5" spans="2:11" x14ac:dyDescent="0.3">
      <c r="B5" s="29" t="s">
        <v>74</v>
      </c>
      <c r="C5" s="30"/>
      <c r="D5" s="27"/>
      <c r="E5" s="27"/>
      <c r="F5" s="27"/>
    </row>
    <row r="6" spans="2:11" outlineLevel="1" x14ac:dyDescent="0.3">
      <c r="B6" s="28"/>
      <c r="C6" s="28" t="s">
        <v>65</v>
      </c>
      <c r="D6" s="22">
        <v>3502</v>
      </c>
      <c r="E6" s="34">
        <v>4381</v>
      </c>
      <c r="F6" s="34">
        <v>2754</v>
      </c>
      <c r="J6" s="40"/>
      <c r="K6" s="40"/>
    </row>
    <row r="7" spans="2:11" outlineLevel="1" x14ac:dyDescent="0.3">
      <c r="B7" s="28"/>
      <c r="C7" s="28" t="s">
        <v>66</v>
      </c>
      <c r="D7" s="22">
        <v>3012</v>
      </c>
      <c r="E7" s="34">
        <v>3891</v>
      </c>
      <c r="F7" s="34">
        <v>2264</v>
      </c>
      <c r="J7" s="40"/>
      <c r="K7" s="40"/>
    </row>
    <row r="8" spans="2:11" outlineLevel="1" x14ac:dyDescent="0.3">
      <c r="B8" s="28"/>
      <c r="C8" s="28" t="s">
        <v>67</v>
      </c>
      <c r="D8" s="22">
        <v>3162</v>
      </c>
      <c r="E8" s="34">
        <v>4041</v>
      </c>
      <c r="F8" s="34">
        <v>2414</v>
      </c>
      <c r="J8" s="40"/>
      <c r="K8" s="40"/>
    </row>
    <row r="9" spans="2:11" outlineLevel="1" x14ac:dyDescent="0.3">
      <c r="B9" s="28"/>
      <c r="C9" s="28" t="s">
        <v>68</v>
      </c>
      <c r="D9" s="22">
        <v>3016</v>
      </c>
      <c r="E9" s="34">
        <v>3895</v>
      </c>
      <c r="F9" s="34">
        <v>2268</v>
      </c>
      <c r="J9" s="40"/>
      <c r="K9" s="40"/>
    </row>
    <row r="10" spans="2:11" x14ac:dyDescent="0.3">
      <c r="B10" s="29" t="s">
        <v>76</v>
      </c>
      <c r="C10" s="30"/>
      <c r="D10" s="27"/>
      <c r="E10" s="27"/>
      <c r="F10" s="27"/>
    </row>
    <row r="11" spans="2:11" outlineLevel="1" x14ac:dyDescent="0.3">
      <c r="B11" s="28"/>
      <c r="C11" s="28" t="s">
        <v>69</v>
      </c>
      <c r="D11" s="22">
        <v>3390.6666666666702</v>
      </c>
      <c r="E11" s="22">
        <v>3683.6666666666702</v>
      </c>
      <c r="F11" s="22">
        <v>3141.3333333333298</v>
      </c>
    </row>
    <row r="12" spans="2:11" outlineLevel="1" x14ac:dyDescent="0.3">
      <c r="B12" s="28"/>
      <c r="C12" s="28" t="s">
        <v>70</v>
      </c>
      <c r="D12" s="22">
        <v>3099.3333333333298</v>
      </c>
      <c r="E12" s="22">
        <v>3392.3333333333298</v>
      </c>
      <c r="F12" s="22">
        <v>2850</v>
      </c>
    </row>
    <row r="13" spans="2:11" outlineLevel="1" x14ac:dyDescent="0.3">
      <c r="B13" s="28"/>
      <c r="C13" s="28" t="s">
        <v>71</v>
      </c>
      <c r="D13" s="22">
        <v>3062.6666666666702</v>
      </c>
      <c r="E13" s="22">
        <v>3355.6666666666702</v>
      </c>
      <c r="F13" s="22">
        <v>2813.3333333333298</v>
      </c>
    </row>
    <row r="14" spans="2:11" ht="17.25" outlineLevel="1" thickBot="1" x14ac:dyDescent="0.35">
      <c r="B14" s="31"/>
      <c r="C14" s="31" t="s">
        <v>72</v>
      </c>
      <c r="D14" s="23">
        <v>3031.3333333333298</v>
      </c>
      <c r="E14" s="23">
        <v>3324.3333333333298</v>
      </c>
      <c r="F14" s="23">
        <v>2782</v>
      </c>
    </row>
    <row r="15" spans="2:11" x14ac:dyDescent="0.3">
      <c r="B15" t="s">
        <v>77</v>
      </c>
    </row>
    <row r="16" spans="2:11" x14ac:dyDescent="0.3">
      <c r="B16" t="s">
        <v>78</v>
      </c>
    </row>
    <row r="17" spans="2:2" x14ac:dyDescent="0.3">
      <c r="B17" t="s">
        <v>79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3" sqref="H13"/>
    </sheetView>
  </sheetViews>
  <sheetFormatPr defaultRowHeight="13.5" x14ac:dyDescent="0.3"/>
  <cols>
    <col min="1" max="1" width="22.375" style="1" customWidth="1"/>
    <col min="2" max="2" width="20.25" style="1" customWidth="1"/>
    <col min="3" max="3" width="15" style="1" customWidth="1"/>
    <col min="4" max="7" width="12.625" style="1" customWidth="1"/>
    <col min="8" max="16384" width="9" style="1"/>
  </cols>
  <sheetData>
    <row r="1" spans="1:7" ht="13.5" customHeight="1" x14ac:dyDescent="0.3"/>
    <row r="2" spans="1:7" ht="13.5" customHeight="1" x14ac:dyDescent="0.3">
      <c r="A2" s="5" t="s">
        <v>31</v>
      </c>
      <c r="B2" s="5" t="s">
        <v>32</v>
      </c>
      <c r="C2" s="5" t="s">
        <v>33</v>
      </c>
      <c r="D2" s="5" t="s">
        <v>6</v>
      </c>
      <c r="E2" s="5" t="s">
        <v>7</v>
      </c>
      <c r="F2" s="5" t="s">
        <v>8</v>
      </c>
      <c r="G2" s="5" t="s">
        <v>9</v>
      </c>
    </row>
    <row r="3" spans="1:7" ht="13.5" customHeight="1" x14ac:dyDescent="0.3">
      <c r="A3" s="2" t="s">
        <v>34</v>
      </c>
      <c r="B3" s="2" t="s">
        <v>35</v>
      </c>
      <c r="C3" s="2" t="s">
        <v>36</v>
      </c>
      <c r="D3" s="9">
        <v>3165</v>
      </c>
      <c r="E3" s="10">
        <v>3505</v>
      </c>
      <c r="F3" s="10">
        <v>3502</v>
      </c>
      <c r="G3" s="10">
        <f t="shared" ref="G3:G12" si="0">AVERAGE(D3:F3)</f>
        <v>3390.6666666666665</v>
      </c>
    </row>
    <row r="4" spans="1:7" ht="13.5" customHeight="1" x14ac:dyDescent="0.3">
      <c r="A4" s="2" t="s">
        <v>37</v>
      </c>
      <c r="B4" s="2" t="s">
        <v>38</v>
      </c>
      <c r="C4" s="2" t="s">
        <v>39</v>
      </c>
      <c r="D4" s="9">
        <v>3261</v>
      </c>
      <c r="E4" s="10">
        <v>3343</v>
      </c>
      <c r="F4" s="10">
        <v>3210</v>
      </c>
      <c r="G4" s="10">
        <f t="shared" si="0"/>
        <v>3271.3333333333335</v>
      </c>
    </row>
    <row r="5" spans="1:7" ht="13.5" customHeight="1" x14ac:dyDescent="0.3">
      <c r="A5" s="2" t="s">
        <v>40</v>
      </c>
      <c r="B5" s="2" t="s">
        <v>41</v>
      </c>
      <c r="C5" s="2" t="s">
        <v>42</v>
      </c>
      <c r="D5" s="9">
        <v>3034</v>
      </c>
      <c r="E5" s="10">
        <v>3057</v>
      </c>
      <c r="F5" s="10">
        <v>3250</v>
      </c>
      <c r="G5" s="10">
        <f t="shared" si="0"/>
        <v>3113.6666666666665</v>
      </c>
    </row>
    <row r="6" spans="1:7" ht="13.5" customHeight="1" x14ac:dyDescent="0.3">
      <c r="A6" s="2" t="s">
        <v>43</v>
      </c>
      <c r="B6" s="2" t="s">
        <v>35</v>
      </c>
      <c r="C6" s="2" t="s">
        <v>39</v>
      </c>
      <c r="D6" s="9">
        <v>3190</v>
      </c>
      <c r="E6" s="10">
        <v>3190</v>
      </c>
      <c r="F6" s="10">
        <v>3225</v>
      </c>
      <c r="G6" s="10">
        <f t="shared" si="0"/>
        <v>3201.6666666666665</v>
      </c>
    </row>
    <row r="7" spans="1:7" ht="13.5" customHeight="1" x14ac:dyDescent="0.3">
      <c r="A7" s="2" t="s">
        <v>44</v>
      </c>
      <c r="B7" s="2" t="s">
        <v>41</v>
      </c>
      <c r="C7" s="2" t="s">
        <v>36</v>
      </c>
      <c r="D7" s="9">
        <v>3271</v>
      </c>
      <c r="E7" s="10">
        <v>3015</v>
      </c>
      <c r="F7" s="10">
        <v>3012</v>
      </c>
      <c r="G7" s="10">
        <f t="shared" si="0"/>
        <v>3099.3333333333335</v>
      </c>
    </row>
    <row r="8" spans="1:7" ht="13.5" customHeight="1" x14ac:dyDescent="0.3">
      <c r="A8" s="2" t="s">
        <v>45</v>
      </c>
      <c r="B8" s="2" t="s">
        <v>35</v>
      </c>
      <c r="C8" s="2" t="s">
        <v>46</v>
      </c>
      <c r="D8" s="9">
        <v>3015</v>
      </c>
      <c r="E8" s="10">
        <v>3480</v>
      </c>
      <c r="F8" s="10">
        <v>3037</v>
      </c>
      <c r="G8" s="10">
        <f t="shared" si="0"/>
        <v>3177.3333333333335</v>
      </c>
    </row>
    <row r="9" spans="1:7" ht="13.5" customHeight="1" x14ac:dyDescent="0.3">
      <c r="A9" s="2" t="s">
        <v>47</v>
      </c>
      <c r="B9" s="2" t="s">
        <v>38</v>
      </c>
      <c r="C9" s="2" t="s">
        <v>36</v>
      </c>
      <c r="D9" s="9">
        <v>3005</v>
      </c>
      <c r="E9" s="10">
        <v>3021</v>
      </c>
      <c r="F9" s="10">
        <v>3162</v>
      </c>
      <c r="G9" s="10">
        <f t="shared" si="0"/>
        <v>3062.6666666666665</v>
      </c>
    </row>
    <row r="10" spans="1:7" ht="13.5" customHeight="1" x14ac:dyDescent="0.3">
      <c r="A10" s="2" t="s">
        <v>48</v>
      </c>
      <c r="B10" s="2" t="s">
        <v>49</v>
      </c>
      <c r="C10" s="2" t="s">
        <v>42</v>
      </c>
      <c r="D10" s="9">
        <v>3012</v>
      </c>
      <c r="E10" s="10">
        <v>3340</v>
      </c>
      <c r="F10" s="10">
        <v>3028</v>
      </c>
      <c r="G10" s="10">
        <f t="shared" si="0"/>
        <v>3126.6666666666665</v>
      </c>
    </row>
    <row r="11" spans="1:7" ht="13.5" customHeight="1" x14ac:dyDescent="0.3">
      <c r="A11" s="2" t="s">
        <v>50</v>
      </c>
      <c r="B11" s="2" t="s">
        <v>35</v>
      </c>
      <c r="C11" s="2" t="s">
        <v>51</v>
      </c>
      <c r="D11" s="9">
        <v>3015</v>
      </c>
      <c r="E11" s="10">
        <v>3023</v>
      </c>
      <c r="F11" s="10">
        <v>3032</v>
      </c>
      <c r="G11" s="10">
        <f t="shared" si="0"/>
        <v>3023.3333333333335</v>
      </c>
    </row>
    <row r="12" spans="1:7" ht="13.5" customHeight="1" x14ac:dyDescent="0.3">
      <c r="A12" s="2" t="s">
        <v>52</v>
      </c>
      <c r="B12" s="2" t="s">
        <v>49</v>
      </c>
      <c r="C12" s="2" t="s">
        <v>36</v>
      </c>
      <c r="D12" s="9">
        <v>3021</v>
      </c>
      <c r="E12" s="10">
        <v>3057</v>
      </c>
      <c r="F12" s="10">
        <v>3016</v>
      </c>
      <c r="G12" s="10">
        <f t="shared" si="0"/>
        <v>3031.3333333333335</v>
      </c>
    </row>
    <row r="13" spans="1:7" ht="13.5" customHeight="1" x14ac:dyDescent="0.3"/>
  </sheetData>
  <scenarios current="1" sqref="G3 G7 G9 G12">
    <scenario name="3분기 879 증가" locked="1" count="4" user="2-20" comment="만든 사람 2-20 날짜 2017-09-16">
      <inputCells r="F3" val="4381" numFmtId="177"/>
      <inputCells r="F7" val="3891" numFmtId="177"/>
      <inputCells r="F9" val="4041" numFmtId="177"/>
      <inputCells r="F12" val="3895" numFmtId="177"/>
    </scenario>
    <scenario name="3분기 748 감소" locked="1" count="4" user="2-20" comment="만든 사람 2-20 날짜 2017-09-16">
      <inputCells r="F3" val="2754" numFmtId="177"/>
      <inputCells r="F7" val="2264" numFmtId="177"/>
      <inputCells r="F9" val="2414" numFmtId="177"/>
      <inputCells r="F12" val="2268" numFmtId="177"/>
    </scenario>
  </scenario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2"/>
  <sheetViews>
    <sheetView workbookViewId="0">
      <selection activeCell="H13" sqref="H13"/>
    </sheetView>
  </sheetViews>
  <sheetFormatPr defaultRowHeight="16.5" x14ac:dyDescent="0.3"/>
  <cols>
    <col min="1" max="1" width="17.125" customWidth="1"/>
    <col min="2" max="2" width="11.75" customWidth="1"/>
    <col min="3" max="7" width="11.375" customWidth="1"/>
    <col min="8" max="11" width="12.375" bestFit="1" customWidth="1"/>
    <col min="12" max="13" width="17.125" bestFit="1" customWidth="1"/>
  </cols>
  <sheetData>
    <row r="3" spans="1:7" x14ac:dyDescent="0.3">
      <c r="A3" s="36"/>
      <c r="B3" s="36"/>
      <c r="C3" s="37" t="s">
        <v>33</v>
      </c>
      <c r="D3" s="36"/>
      <c r="E3" s="36"/>
      <c r="F3" s="36"/>
      <c r="G3" s="36"/>
    </row>
    <row r="4" spans="1:7" x14ac:dyDescent="0.3">
      <c r="A4" s="37" t="s">
        <v>32</v>
      </c>
      <c r="B4" s="37" t="s">
        <v>85</v>
      </c>
      <c r="C4" s="38" t="s">
        <v>42</v>
      </c>
      <c r="D4" s="38" t="s">
        <v>39</v>
      </c>
      <c r="E4" s="38" t="s">
        <v>36</v>
      </c>
      <c r="F4" s="38" t="s">
        <v>46</v>
      </c>
      <c r="G4" s="38" t="s">
        <v>51</v>
      </c>
    </row>
    <row r="5" spans="1:7" x14ac:dyDescent="0.3">
      <c r="A5" s="46" t="s">
        <v>35</v>
      </c>
      <c r="B5" s="38" t="s">
        <v>81</v>
      </c>
      <c r="C5" s="39" t="s">
        <v>84</v>
      </c>
      <c r="D5" s="39">
        <v>3190</v>
      </c>
      <c r="E5" s="39">
        <v>3505</v>
      </c>
      <c r="F5" s="39">
        <v>3480</v>
      </c>
      <c r="G5" s="39">
        <v>3023</v>
      </c>
    </row>
    <row r="6" spans="1:7" x14ac:dyDescent="0.3">
      <c r="A6" s="47"/>
      <c r="B6" s="38" t="s">
        <v>83</v>
      </c>
      <c r="C6" s="39" t="s">
        <v>84</v>
      </c>
      <c r="D6" s="39">
        <v>3225</v>
      </c>
      <c r="E6" s="39">
        <v>3502</v>
      </c>
      <c r="F6" s="39">
        <v>3037</v>
      </c>
      <c r="G6" s="39">
        <v>3032</v>
      </c>
    </row>
    <row r="7" spans="1:7" x14ac:dyDescent="0.3">
      <c r="A7" s="46" t="s">
        <v>38</v>
      </c>
      <c r="B7" s="38" t="s">
        <v>81</v>
      </c>
      <c r="C7" s="39" t="s">
        <v>84</v>
      </c>
      <c r="D7" s="39">
        <v>3343</v>
      </c>
      <c r="E7" s="39">
        <v>3021</v>
      </c>
      <c r="F7" s="39" t="s">
        <v>84</v>
      </c>
      <c r="G7" s="39" t="s">
        <v>84</v>
      </c>
    </row>
    <row r="8" spans="1:7" x14ac:dyDescent="0.3">
      <c r="A8" s="47"/>
      <c r="B8" s="38" t="s">
        <v>83</v>
      </c>
      <c r="C8" s="39" t="s">
        <v>84</v>
      </c>
      <c r="D8" s="39">
        <v>3210</v>
      </c>
      <c r="E8" s="39">
        <v>3162</v>
      </c>
      <c r="F8" s="39" t="s">
        <v>84</v>
      </c>
      <c r="G8" s="39" t="s">
        <v>84</v>
      </c>
    </row>
    <row r="9" spans="1:7" x14ac:dyDescent="0.3">
      <c r="A9" s="46" t="s">
        <v>41</v>
      </c>
      <c r="B9" s="38" t="s">
        <v>81</v>
      </c>
      <c r="C9" s="39">
        <v>3057</v>
      </c>
      <c r="D9" s="39" t="s">
        <v>84</v>
      </c>
      <c r="E9" s="39">
        <v>3015</v>
      </c>
      <c r="F9" s="39" t="s">
        <v>84</v>
      </c>
      <c r="G9" s="39" t="s">
        <v>84</v>
      </c>
    </row>
    <row r="10" spans="1:7" x14ac:dyDescent="0.3">
      <c r="A10" s="47"/>
      <c r="B10" s="38" t="s">
        <v>83</v>
      </c>
      <c r="C10" s="39">
        <v>3250</v>
      </c>
      <c r="D10" s="39" t="s">
        <v>84</v>
      </c>
      <c r="E10" s="39">
        <v>3012</v>
      </c>
      <c r="F10" s="39" t="s">
        <v>84</v>
      </c>
      <c r="G10" s="39" t="s">
        <v>84</v>
      </c>
    </row>
    <row r="11" spans="1:7" x14ac:dyDescent="0.3">
      <c r="A11" s="46" t="s">
        <v>80</v>
      </c>
      <c r="B11" s="47"/>
      <c r="C11" s="39">
        <v>3057</v>
      </c>
      <c r="D11" s="39">
        <v>3266.5</v>
      </c>
      <c r="E11" s="39">
        <v>3180.3333333333335</v>
      </c>
      <c r="F11" s="39">
        <v>3480</v>
      </c>
      <c r="G11" s="39">
        <v>3023</v>
      </c>
    </row>
    <row r="12" spans="1:7" x14ac:dyDescent="0.3">
      <c r="A12" s="46" t="s">
        <v>82</v>
      </c>
      <c r="B12" s="47"/>
      <c r="C12" s="39">
        <v>3250</v>
      </c>
      <c r="D12" s="39">
        <v>3217.5</v>
      </c>
      <c r="E12" s="39">
        <v>3225.3333333333335</v>
      </c>
      <c r="F12" s="39">
        <v>3037</v>
      </c>
      <c r="G12" s="39">
        <v>3032</v>
      </c>
    </row>
  </sheetData>
  <mergeCells count="5">
    <mergeCell ref="A12:B12"/>
    <mergeCell ref="A5:A6"/>
    <mergeCell ref="A7:A8"/>
    <mergeCell ref="A9:A10"/>
    <mergeCell ref="A11:B1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H13" sqref="H13"/>
    </sheetView>
  </sheetViews>
  <sheetFormatPr defaultRowHeight="13.5" x14ac:dyDescent="0.3"/>
  <cols>
    <col min="1" max="1" width="20" style="1" customWidth="1"/>
    <col min="2" max="2" width="18" style="1" customWidth="1"/>
    <col min="3" max="7" width="12.625" style="1" customWidth="1"/>
    <col min="8" max="16384" width="9" style="1"/>
  </cols>
  <sheetData>
    <row r="1" spans="1:7" ht="13.5" customHeight="1" x14ac:dyDescent="0.3"/>
    <row r="2" spans="1:7" ht="13.5" customHeight="1" x14ac:dyDescent="0.3">
      <c r="A2" s="5" t="s">
        <v>31</v>
      </c>
      <c r="B2" s="5" t="s">
        <v>32</v>
      </c>
      <c r="C2" s="5" t="s">
        <v>33</v>
      </c>
      <c r="D2" s="5" t="s">
        <v>6</v>
      </c>
      <c r="E2" s="5" t="s">
        <v>7</v>
      </c>
      <c r="F2" s="5" t="s">
        <v>8</v>
      </c>
      <c r="G2" s="5" t="s">
        <v>9</v>
      </c>
    </row>
    <row r="3" spans="1:7" ht="13.5" customHeight="1" x14ac:dyDescent="0.3">
      <c r="A3" s="2" t="s">
        <v>34</v>
      </c>
      <c r="B3" s="2" t="s">
        <v>35</v>
      </c>
      <c r="C3" s="2" t="s">
        <v>36</v>
      </c>
      <c r="D3" s="6">
        <v>3165</v>
      </c>
      <c r="E3" s="3">
        <v>3505</v>
      </c>
      <c r="F3" s="3">
        <v>3502</v>
      </c>
      <c r="G3" s="11">
        <v>3390.6666666666665</v>
      </c>
    </row>
    <row r="4" spans="1:7" ht="13.5" customHeight="1" x14ac:dyDescent="0.3">
      <c r="A4" s="2" t="s">
        <v>37</v>
      </c>
      <c r="B4" s="2" t="s">
        <v>38</v>
      </c>
      <c r="C4" s="2" t="s">
        <v>39</v>
      </c>
      <c r="D4" s="6">
        <v>3261</v>
      </c>
      <c r="E4" s="3">
        <v>3343</v>
      </c>
      <c r="F4" s="3">
        <v>3210</v>
      </c>
      <c r="G4" s="11">
        <v>3271.3333333333335</v>
      </c>
    </row>
    <row r="5" spans="1:7" ht="13.5" customHeight="1" x14ac:dyDescent="0.3">
      <c r="A5" s="2" t="s">
        <v>40</v>
      </c>
      <c r="B5" s="2" t="s">
        <v>41</v>
      </c>
      <c r="C5" s="2" t="s">
        <v>42</v>
      </c>
      <c r="D5" s="6">
        <v>3034</v>
      </c>
      <c r="E5" s="3">
        <v>3057</v>
      </c>
      <c r="F5" s="3">
        <v>3250</v>
      </c>
      <c r="G5" s="11">
        <v>3113.6666666666665</v>
      </c>
    </row>
    <row r="6" spans="1:7" ht="13.5" customHeight="1" x14ac:dyDescent="0.3">
      <c r="A6" s="2" t="s">
        <v>43</v>
      </c>
      <c r="B6" s="2" t="s">
        <v>35</v>
      </c>
      <c r="C6" s="2" t="s">
        <v>39</v>
      </c>
      <c r="D6" s="6">
        <v>3190</v>
      </c>
      <c r="E6" s="3">
        <v>3190</v>
      </c>
      <c r="F6" s="3">
        <v>3225</v>
      </c>
      <c r="G6" s="11">
        <v>3201.6666666666665</v>
      </c>
    </row>
    <row r="7" spans="1:7" ht="13.5" customHeight="1" x14ac:dyDescent="0.3">
      <c r="A7" s="2" t="s">
        <v>44</v>
      </c>
      <c r="B7" s="2" t="s">
        <v>41</v>
      </c>
      <c r="C7" s="2" t="s">
        <v>36</v>
      </c>
      <c r="D7" s="6">
        <v>3271</v>
      </c>
      <c r="E7" s="3">
        <v>3015</v>
      </c>
      <c r="F7" s="3">
        <v>3012</v>
      </c>
      <c r="G7" s="11">
        <v>3099.3333333333335</v>
      </c>
    </row>
    <row r="8" spans="1:7" ht="13.5" customHeight="1" x14ac:dyDescent="0.3">
      <c r="A8" s="2" t="s">
        <v>45</v>
      </c>
      <c r="B8" s="2" t="s">
        <v>35</v>
      </c>
      <c r="C8" s="2" t="s">
        <v>46</v>
      </c>
      <c r="D8" s="6">
        <v>3015</v>
      </c>
      <c r="E8" s="3">
        <v>3480</v>
      </c>
      <c r="F8" s="3">
        <v>3037</v>
      </c>
      <c r="G8" s="11">
        <v>3177.3333333333335</v>
      </c>
    </row>
    <row r="9" spans="1:7" ht="13.5" customHeight="1" x14ac:dyDescent="0.3">
      <c r="A9" s="2" t="s">
        <v>47</v>
      </c>
      <c r="B9" s="2" t="s">
        <v>38</v>
      </c>
      <c r="C9" s="2" t="s">
        <v>36</v>
      </c>
      <c r="D9" s="6">
        <v>3005</v>
      </c>
      <c r="E9" s="3">
        <v>3021</v>
      </c>
      <c r="F9" s="3">
        <v>3162</v>
      </c>
      <c r="G9" s="11">
        <v>3062.6666666666665</v>
      </c>
    </row>
    <row r="10" spans="1:7" ht="13.5" customHeight="1" x14ac:dyDescent="0.3">
      <c r="A10" s="2" t="s">
        <v>48</v>
      </c>
      <c r="B10" s="2" t="s">
        <v>49</v>
      </c>
      <c r="C10" s="2" t="s">
        <v>42</v>
      </c>
      <c r="D10" s="6">
        <v>3012</v>
      </c>
      <c r="E10" s="3">
        <v>3340</v>
      </c>
      <c r="F10" s="3">
        <v>3028</v>
      </c>
      <c r="G10" s="11">
        <v>3126.6666666666665</v>
      </c>
    </row>
    <row r="11" spans="1:7" ht="13.5" customHeight="1" x14ac:dyDescent="0.3">
      <c r="A11" s="2" t="s">
        <v>50</v>
      </c>
      <c r="B11" s="2" t="s">
        <v>35</v>
      </c>
      <c r="C11" s="2" t="s">
        <v>51</v>
      </c>
      <c r="D11" s="6">
        <v>3015</v>
      </c>
      <c r="E11" s="3">
        <v>3023</v>
      </c>
      <c r="F11" s="3">
        <v>3032</v>
      </c>
      <c r="G11" s="11">
        <v>3023.3333333333335</v>
      </c>
    </row>
    <row r="12" spans="1:7" ht="13.5" customHeight="1" x14ac:dyDescent="0.3">
      <c r="A12" s="2" t="s">
        <v>52</v>
      </c>
      <c r="B12" s="2" t="s">
        <v>49</v>
      </c>
      <c r="C12" s="2" t="s">
        <v>36</v>
      </c>
      <c r="D12" s="6">
        <v>3021</v>
      </c>
      <c r="E12" s="3">
        <v>3057</v>
      </c>
      <c r="F12" s="3">
        <v>3016</v>
      </c>
      <c r="G12" s="11">
        <v>3031.3333333333335</v>
      </c>
    </row>
    <row r="13" spans="1:7" ht="13.5" customHeight="1" x14ac:dyDescent="0.3"/>
  </sheetData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I31" sqref="I31"/>
    </sheetView>
  </sheetViews>
  <sheetFormatPr defaultRowHeight="13.5" x14ac:dyDescent="0.3"/>
  <cols>
    <col min="1" max="1" width="18.625" style="1" customWidth="1"/>
    <col min="2" max="4" width="11.75" style="1" customWidth="1"/>
    <col min="5" max="16384" width="9" style="1"/>
  </cols>
  <sheetData>
    <row r="1" spans="1:4" ht="13.5" customHeight="1" x14ac:dyDescent="0.3"/>
    <row r="2" spans="1:4" ht="13.5" customHeight="1" x14ac:dyDescent="0.3">
      <c r="A2" s="5" t="s">
        <v>31</v>
      </c>
      <c r="B2" s="5" t="s">
        <v>6</v>
      </c>
      <c r="C2" s="5" t="s">
        <v>7</v>
      </c>
      <c r="D2" s="5" t="s">
        <v>8</v>
      </c>
    </row>
    <row r="3" spans="1:4" ht="13.5" customHeight="1" x14ac:dyDescent="0.3">
      <c r="A3" s="2" t="s">
        <v>34</v>
      </c>
      <c r="B3" s="8">
        <v>3165</v>
      </c>
      <c r="C3" s="8">
        <v>3505</v>
      </c>
      <c r="D3" s="8">
        <v>3502</v>
      </c>
    </row>
    <row r="4" spans="1:4" ht="13.5" customHeight="1" x14ac:dyDescent="0.3">
      <c r="A4" s="2" t="s">
        <v>37</v>
      </c>
      <c r="B4" s="8">
        <v>3261</v>
      </c>
      <c r="C4" s="8">
        <v>3343</v>
      </c>
      <c r="D4" s="8">
        <v>3210</v>
      </c>
    </row>
    <row r="5" spans="1:4" ht="13.5" customHeight="1" x14ac:dyDescent="0.3">
      <c r="A5" s="2" t="s">
        <v>40</v>
      </c>
      <c r="B5" s="8">
        <v>3034</v>
      </c>
      <c r="C5" s="8">
        <v>3057</v>
      </c>
      <c r="D5" s="8">
        <v>3250</v>
      </c>
    </row>
    <row r="6" spans="1:4" ht="13.5" customHeight="1" x14ac:dyDescent="0.3">
      <c r="A6" s="2" t="s">
        <v>43</v>
      </c>
      <c r="B6" s="8">
        <v>3190</v>
      </c>
      <c r="C6" s="8">
        <v>3190</v>
      </c>
      <c r="D6" s="8">
        <v>3225</v>
      </c>
    </row>
    <row r="7" spans="1:4" ht="13.5" customHeight="1" x14ac:dyDescent="0.3">
      <c r="A7" s="2" t="s">
        <v>44</v>
      </c>
      <c r="B7" s="8">
        <v>3271</v>
      </c>
      <c r="C7" s="8">
        <v>3015</v>
      </c>
      <c r="D7" s="8">
        <v>3012</v>
      </c>
    </row>
    <row r="8" spans="1:4" x14ac:dyDescent="0.3">
      <c r="A8" s="2" t="s">
        <v>45</v>
      </c>
      <c r="B8" s="8">
        <v>3015</v>
      </c>
      <c r="C8" s="8">
        <v>3480</v>
      </c>
      <c r="D8" s="8">
        <v>3037</v>
      </c>
    </row>
    <row r="9" spans="1:4" x14ac:dyDescent="0.3">
      <c r="A9" s="2" t="s">
        <v>47</v>
      </c>
      <c r="B9" s="8">
        <v>3005</v>
      </c>
      <c r="C9" s="8">
        <v>3021</v>
      </c>
      <c r="D9" s="8">
        <v>3162</v>
      </c>
    </row>
    <row r="10" spans="1:4" x14ac:dyDescent="0.3">
      <c r="A10" s="2" t="s">
        <v>48</v>
      </c>
      <c r="B10" s="8">
        <v>3012</v>
      </c>
      <c r="C10" s="8">
        <v>3340</v>
      </c>
      <c r="D10" s="8">
        <v>3028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매출현황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2017-11-07T10:03:35Z</dcterms:modified>
</cp:coreProperties>
</file>