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660" windowWidth="22575" windowHeight="10830" tabRatio="967"/>
  </bookViews>
  <sheets>
    <sheet name="강사료내역" sheetId="1" r:id="rId1"/>
    <sheet name="부분합" sheetId="2" r:id="rId2"/>
    <sheet name="필터" sheetId="3" r:id="rId3"/>
    <sheet name="시나리오 요약" sheetId="10" r:id="rId4"/>
    <sheet name="시나리오" sheetId="4" r:id="rId5"/>
    <sheet name="피벗테이블 정답" sheetId="7" r:id="rId6"/>
    <sheet name="피벗테이블" sheetId="5" r:id="rId7"/>
    <sheet name="차트" sheetId="8" r:id="rId8"/>
  </sheets>
  <definedNames>
    <definedName name="_xlnm._FilterDatabase" localSheetId="4" hidden="1">시나리오!$A$2:$G$12</definedName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E15" i="1" l="1"/>
  <c r="E14" i="1"/>
  <c r="E13" i="1"/>
  <c r="I3" i="1"/>
  <c r="H3" i="1"/>
  <c r="A15" i="3" l="1"/>
  <c r="G4" i="4" l="1"/>
  <c r="G5" i="4"/>
  <c r="G6" i="4"/>
  <c r="G7" i="4"/>
  <c r="G8" i="4"/>
  <c r="G9" i="4"/>
  <c r="G10" i="4"/>
  <c r="G11" i="4"/>
  <c r="G12" i="4"/>
  <c r="G3" i="4"/>
  <c r="G17" i="2" l="1"/>
  <c r="G12" i="2"/>
  <c r="G6" i="2"/>
  <c r="G19" i="2" s="1"/>
  <c r="G18" i="2"/>
  <c r="F18" i="2"/>
  <c r="E18" i="2"/>
  <c r="D18" i="2"/>
  <c r="G13" i="2"/>
  <c r="F13" i="2"/>
  <c r="E13" i="2"/>
  <c r="D13" i="2"/>
  <c r="G7" i="2"/>
  <c r="F7" i="2"/>
  <c r="F20" i="2" s="1"/>
  <c r="E7" i="2"/>
  <c r="E20" i="2" s="1"/>
  <c r="D7" i="2"/>
  <c r="D20" i="2" s="1"/>
  <c r="I4" i="1"/>
  <c r="I5" i="1"/>
  <c r="I6" i="1"/>
  <c r="I7" i="1"/>
  <c r="I8" i="1"/>
  <c r="I9" i="1"/>
  <c r="I10" i="1"/>
  <c r="I11" i="1"/>
  <c r="I12" i="1"/>
  <c r="H4" i="1"/>
  <c r="H5" i="1"/>
  <c r="H6" i="1"/>
  <c r="H7" i="1"/>
  <c r="H8" i="1"/>
  <c r="H9" i="1"/>
  <c r="H10" i="1"/>
  <c r="H11" i="1"/>
  <c r="H12" i="1"/>
  <c r="G20" i="2" l="1"/>
</calcChain>
</file>

<file path=xl/sharedStrings.xml><?xml version="1.0" encoding="utf-8"?>
<sst xmlns="http://schemas.openxmlformats.org/spreadsheetml/2006/main" count="265" uniqueCount="134">
  <si>
    <t>구분</t>
    <phoneticPr fontId="1" type="noConversion"/>
  </si>
  <si>
    <t>강의분야</t>
    <phoneticPr fontId="1" type="noConversion"/>
  </si>
  <si>
    <t>강사구분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</si>
  <si>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</si>
  <si>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</si>
  <si>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</si>
  <si>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총액</t>
    <phoneticPr fontId="1" type="noConversion"/>
  </si>
  <si>
    <t>기본교육</t>
    <phoneticPr fontId="1" type="noConversion"/>
  </si>
  <si>
    <t>직무행정</t>
    <phoneticPr fontId="1" type="noConversion"/>
  </si>
  <si>
    <t>특별강사</t>
    <phoneticPr fontId="1" type="noConversion"/>
  </si>
  <si>
    <t>전문교육</t>
    <phoneticPr fontId="1" type="noConversion"/>
  </si>
  <si>
    <t>정보화</t>
    <phoneticPr fontId="1" type="noConversion"/>
  </si>
  <si>
    <t>직무교육</t>
    <phoneticPr fontId="1" type="noConversion"/>
  </si>
  <si>
    <t>리더십</t>
    <phoneticPr fontId="1" type="noConversion"/>
  </si>
  <si>
    <t>특별강사</t>
    <phoneticPr fontId="1" type="noConversion"/>
  </si>
  <si>
    <t>기본교육</t>
    <phoneticPr fontId="1" type="noConversion"/>
  </si>
  <si>
    <t>직무행정</t>
    <phoneticPr fontId="1" type="noConversion"/>
  </si>
  <si>
    <t>전문교육</t>
    <phoneticPr fontId="1" type="noConversion"/>
  </si>
  <si>
    <t>정보화</t>
    <phoneticPr fontId="1" type="noConversion"/>
  </si>
  <si>
    <t>기본교육</t>
    <phoneticPr fontId="1" type="noConversion"/>
  </si>
  <si>
    <t>리더십</t>
    <phoneticPr fontId="1" type="noConversion"/>
  </si>
  <si>
    <t>내부강사</t>
    <phoneticPr fontId="1" type="noConversion"/>
  </si>
  <si>
    <t>직무교육</t>
    <phoneticPr fontId="1" type="noConversion"/>
  </si>
  <si>
    <t>전문교육</t>
    <phoneticPr fontId="1" type="noConversion"/>
  </si>
  <si>
    <t>정보화</t>
    <phoneticPr fontId="1" type="noConversion"/>
  </si>
  <si>
    <t>리더십</t>
    <phoneticPr fontId="1" type="noConversion"/>
  </si>
  <si>
    <t>강사구분</t>
    <phoneticPr fontId="1" type="noConversion"/>
  </si>
  <si>
    <t>3월</t>
    <phoneticPr fontId="1" type="noConversion"/>
  </si>
  <si>
    <t>4월</t>
    <phoneticPr fontId="1" type="noConversion"/>
  </si>
  <si>
    <t>총액</t>
    <phoneticPr fontId="1" type="noConversion"/>
  </si>
  <si>
    <t>기본교육</t>
    <phoneticPr fontId="1" type="noConversion"/>
  </si>
  <si>
    <t>직무행정</t>
    <phoneticPr fontId="1" type="noConversion"/>
  </si>
  <si>
    <t>정보화</t>
    <phoneticPr fontId="1" type="noConversion"/>
  </si>
  <si>
    <t>일반강사</t>
    <phoneticPr fontId="1" type="noConversion"/>
  </si>
  <si>
    <t>직무교육</t>
    <phoneticPr fontId="1" type="noConversion"/>
  </si>
  <si>
    <t>구분</t>
    <phoneticPr fontId="1" type="noConversion"/>
  </si>
  <si>
    <t>강의분야</t>
    <phoneticPr fontId="1" type="noConversion"/>
  </si>
  <si>
    <t>강사구분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</si>
  <si>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</si>
  <si>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</si>
  <si>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</si>
  <si>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총액</t>
    <phoneticPr fontId="1" type="noConversion"/>
  </si>
  <si>
    <t>기본교육</t>
    <phoneticPr fontId="1" type="noConversion"/>
  </si>
  <si>
    <t>직무행정</t>
    <phoneticPr fontId="1" type="noConversion"/>
  </si>
  <si>
    <t>특별강사</t>
    <phoneticPr fontId="1" type="noConversion"/>
  </si>
  <si>
    <t>전문교육</t>
    <phoneticPr fontId="1" type="noConversion"/>
  </si>
  <si>
    <t>정보화</t>
    <phoneticPr fontId="1" type="noConversion"/>
  </si>
  <si>
    <t>일반강사</t>
    <phoneticPr fontId="1" type="noConversion"/>
  </si>
  <si>
    <t>직무교육</t>
    <phoneticPr fontId="1" type="noConversion"/>
  </si>
  <si>
    <t>리더십</t>
    <phoneticPr fontId="1" type="noConversion"/>
  </si>
  <si>
    <t>내부강사</t>
    <phoneticPr fontId="1" type="noConversion"/>
  </si>
  <si>
    <t>조건</t>
    <phoneticPr fontId="1" type="noConversion"/>
  </si>
  <si>
    <t>구분</t>
    <phoneticPr fontId="1" type="noConversion"/>
  </si>
  <si>
    <t>강의분야</t>
    <phoneticPr fontId="1" type="noConversion"/>
  </si>
  <si>
    <t>강사구분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</si>
  <si>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</si>
  <si>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</si>
  <si>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</si>
  <si>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기본교육</t>
    <phoneticPr fontId="1" type="noConversion"/>
  </si>
  <si>
    <t>직무행정</t>
    <phoneticPr fontId="1" type="noConversion"/>
  </si>
  <si>
    <t>전문교육</t>
    <phoneticPr fontId="1" type="noConversion"/>
  </si>
  <si>
    <t>정보화</t>
    <phoneticPr fontId="1" type="noConversion"/>
  </si>
  <si>
    <t>일반강사</t>
    <phoneticPr fontId="1" type="noConversion"/>
  </si>
  <si>
    <t>직무교육</t>
    <phoneticPr fontId="1" type="noConversion"/>
  </si>
  <si>
    <t>리더십</t>
    <phoneticPr fontId="1" type="noConversion"/>
  </si>
  <si>
    <t>특별강사</t>
    <phoneticPr fontId="1" type="noConversion"/>
  </si>
  <si>
    <t>기본교육</t>
    <phoneticPr fontId="1" type="noConversion"/>
  </si>
  <si>
    <t>직무행정</t>
    <phoneticPr fontId="1" type="noConversion"/>
  </si>
  <si>
    <t>내부강사</t>
    <phoneticPr fontId="1" type="noConversion"/>
  </si>
  <si>
    <t>구분</t>
    <phoneticPr fontId="1" type="noConversion"/>
  </si>
  <si>
    <t>강의분야</t>
    <phoneticPr fontId="1" type="noConversion"/>
  </si>
  <si>
    <t>강사구분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</si>
  <si>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</si>
  <si>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</si>
  <si>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</si>
  <si>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총액</t>
    <phoneticPr fontId="1" type="noConversion"/>
  </si>
  <si>
    <t>기본교육</t>
    <phoneticPr fontId="1" type="noConversion"/>
  </si>
  <si>
    <t>직무행정</t>
    <phoneticPr fontId="1" type="noConversion"/>
  </si>
  <si>
    <t>특별강사</t>
    <phoneticPr fontId="1" type="noConversion"/>
  </si>
  <si>
    <t>전문교육</t>
    <phoneticPr fontId="1" type="noConversion"/>
  </si>
  <si>
    <t>정보화</t>
    <phoneticPr fontId="1" type="noConversion"/>
  </si>
  <si>
    <t>일반강사</t>
    <phoneticPr fontId="1" type="noConversion"/>
  </si>
  <si>
    <t>직무교육</t>
    <phoneticPr fontId="1" type="noConversion"/>
  </si>
  <si>
    <t>리더십</t>
    <phoneticPr fontId="1" type="noConversion"/>
  </si>
  <si>
    <t>내부강사</t>
    <phoneticPr fontId="1" type="noConversion"/>
  </si>
  <si>
    <t>순위</t>
    <phoneticPr fontId="1" type="noConversion"/>
  </si>
  <si>
    <t>비고</t>
    <phoneticPr fontId="1" type="noConversion"/>
  </si>
  <si>
    <t>특별</t>
  </si>
  <si>
    <t>일반</t>
  </si>
  <si>
    <t>내부</t>
  </si>
  <si>
    <t>’5월‘의 최대값과 최소값의 차이</t>
    <phoneticPr fontId="2" type="noConversion"/>
  </si>
  <si>
    <t>'4월' 중 두 번째로 작은 값</t>
    <phoneticPr fontId="2" type="noConversion"/>
  </si>
  <si>
    <t>내부강사 최대값</t>
  </si>
  <si>
    <t>일반강사 최대값</t>
  </si>
  <si>
    <t>특별강사 최대값</t>
  </si>
  <si>
    <t>전체 최대값</t>
  </si>
  <si>
    <t>내부강사 평균</t>
  </si>
  <si>
    <t>일반강사 평균</t>
  </si>
  <si>
    <t>특별강사 평균</t>
  </si>
  <si>
    <t>전체 평균</t>
  </si>
  <si>
    <t>$E$4</t>
  </si>
  <si>
    <t>$E$7</t>
  </si>
  <si>
    <t>$E$10</t>
  </si>
  <si>
    <t>$G$4</t>
  </si>
  <si>
    <t>$G$7</t>
  </si>
  <si>
    <t>$G$10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</si>
  <si>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</si>
  <si>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</si>
  <si>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</si>
  <si>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</si>
  <si>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</si>
  <si>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</si>
  <si>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</si>
  <si>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리더십</t>
  </si>
  <si>
    <t>직무행정</t>
  </si>
  <si>
    <t>내부강사</t>
  </si>
  <si>
    <t>일반강사</t>
  </si>
  <si>
    <t>특별강사</t>
  </si>
  <si>
    <t>평균 : 3월</t>
  </si>
  <si>
    <t>전체 평균 : 3월</t>
  </si>
  <si>
    <t>평균 : 5월</t>
  </si>
  <si>
    <t>전체 평균 : 5월</t>
  </si>
  <si>
    <t>***</t>
  </si>
  <si>
    <t>강의분야</t>
  </si>
  <si>
    <t>강사구분</t>
  </si>
  <si>
    <t>값</t>
  </si>
  <si>
    <t>인문소양</t>
    <phoneticPr fontId="1" type="noConversion"/>
  </si>
  <si>
    <t>안전교육</t>
    <phoneticPr fontId="1" type="noConversion"/>
  </si>
  <si>
    <t>총액</t>
    <phoneticPr fontId="1" type="noConversion"/>
  </si>
  <si>
    <t>4월 124800 인상</t>
  </si>
  <si>
    <t>만든 사람 Windows User 날짜 2019-08-02</t>
  </si>
  <si>
    <t>4월 168500 인하</t>
  </si>
  <si>
    <t>지급액</t>
    <phoneticPr fontId="1" type="noConversion"/>
  </si>
  <si>
    <t>’구분‘이 “기본교육”인 '총액'의 합계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</si>
</sst>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@&quot;강사&quot;"/>
    <numFmt numFmtId="178" formatCode="#,##0&quot;원&quot;"/>
  </numFmts>
  <fonts count="11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indexed="9"/>
      <name val="맑은 고딕"/>
      <family val="2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indexed="18"/>
      <name val="맑은 고딕"/>
      <family val="2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/>
    <xf numFmtId="176" fontId="0" fillId="0" borderId="0" xfId="0" applyNumberFormat="1" applyFill="1" applyBorder="1" applyAlignment="1"/>
    <xf numFmtId="176" fontId="0" fillId="0" borderId="7" xfId="0" applyNumberFormat="1" applyFill="1" applyBorder="1" applyAlignment="1"/>
    <xf numFmtId="0" fontId="5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0" fillId="0" borderId="4" xfId="0" applyFill="1" applyBorder="1" applyAlignment="1"/>
    <xf numFmtId="0" fontId="6" fillId="4" borderId="0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176" fontId="0" fillId="5" borderId="0" xfId="0" applyNumberFormat="1" applyFill="1" applyBorder="1" applyAlignment="1"/>
    <xf numFmtId="0" fontId="9" fillId="0" borderId="0" xfId="0" applyFont="1" applyFill="1" applyBorder="1" applyAlignment="1">
      <alignment vertical="top" wrapTex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76" fontId="3" fillId="0" borderId="1" xfId="0" applyNumberFormat="1" applyFont="1" applyBorder="1" applyAlignment="1"/>
    <xf numFmtId="0" fontId="1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6" fontId="3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176" fontId="0" fillId="0" borderId="0" xfId="0" applyNumberFormat="1"/>
    <xf numFmtId="17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표준" xfId="0" builtinId="0"/>
  </cellStyles>
  <dxfs count="3">
    <dxf>
      <alignment horizontal="right" readingOrder="0"/>
    </dxf>
    <dxf>
      <numFmt numFmtId="176" formatCode="#,##0_ "/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800" b="0" u="sng">
                <a:latin typeface="돋움체" panose="020B0609000101010101" pitchFamily="49" charset="-127"/>
                <a:ea typeface="돋움체" panose="020B0609000101010101" pitchFamily="49" charset="-127"/>
              </a:defRPr>
            </a:pPr>
            <a:r>
              <a:rPr lang="ko-KR" sz="1800" b="0" u="sng">
                <a:latin typeface="돋움체" panose="020B0609000101010101" pitchFamily="49" charset="-127"/>
                <a:ea typeface="돋움체" panose="020B0609000101010101" pitchFamily="49" charset="-127"/>
              </a:rPr>
              <a:t>강사료 지급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4월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직무행정</c:v>
                </c:pt>
                <c:pt idx="1">
                  <c:v>정보화</c:v>
                </c:pt>
                <c:pt idx="2">
                  <c:v>리더십</c:v>
                </c:pt>
                <c:pt idx="3">
                  <c:v>인문소양</c:v>
                </c:pt>
                <c:pt idx="4">
                  <c:v>안전교육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1070600</c:v>
                </c:pt>
                <c:pt idx="1">
                  <c:v>1764310</c:v>
                </c:pt>
                <c:pt idx="2">
                  <c:v>2295600</c:v>
                </c:pt>
                <c:pt idx="3">
                  <c:v>1576800</c:v>
                </c:pt>
                <c:pt idx="4">
                  <c:v>900500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5월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직무행정</c:v>
                </c:pt>
                <c:pt idx="1">
                  <c:v>정보화</c:v>
                </c:pt>
                <c:pt idx="2">
                  <c:v>리더십</c:v>
                </c:pt>
                <c:pt idx="3">
                  <c:v>인문소양</c:v>
                </c:pt>
                <c:pt idx="4">
                  <c:v>안전교육</c:v>
                </c:pt>
              </c:strCache>
            </c:strRef>
          </c:cat>
          <c:val>
            <c:numRef>
              <c:f>차트!$E$3:$E$7</c:f>
              <c:numCache>
                <c:formatCode>#,##0_ </c:formatCode>
                <c:ptCount val="5"/>
                <c:pt idx="0">
                  <c:v>1229000</c:v>
                </c:pt>
                <c:pt idx="1">
                  <c:v>2850300</c:v>
                </c:pt>
                <c:pt idx="2">
                  <c:v>2269800</c:v>
                </c:pt>
                <c:pt idx="3">
                  <c:v>1270100</c:v>
                </c:pt>
                <c:pt idx="4">
                  <c:v>1599700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262208"/>
        <c:axId val="223263744"/>
      </c:barChart>
      <c:catAx>
        <c:axId val="22326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23263744"/>
        <c:crosses val="autoZero"/>
        <c:auto val="1"/>
        <c:lblAlgn val="ctr"/>
        <c:lblOffset val="100"/>
        <c:noMultiLvlLbl val="0"/>
      </c:catAx>
      <c:valAx>
        <c:axId val="22326374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23262208"/>
        <c:crosses val="autoZero"/>
        <c:crossBetween val="between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34925" cmpd="thickThin">
      <a:solidFill>
        <a:srgbClr val="002060"/>
      </a:solidFill>
      <a:prstDash val="sysDash"/>
    </a:ln>
  </c:spPr>
  <c:txPr>
    <a:bodyPr/>
    <a:lstStyle/>
    <a:p>
      <a:pPr>
        <a:defRPr sz="1100">
          <a:latin typeface="궁서체" panose="02030609000101010101" pitchFamily="17" charset="-127"/>
          <a:ea typeface="궁서체" panose="02030609000101010101" pitchFamily="17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28575</xdr:rowOff>
    </xdr:from>
    <xdr:to>
      <xdr:col>7</xdr:col>
      <xdr:colOff>790575</xdr:colOff>
      <xdr:row>0</xdr:row>
      <xdr:rowOff>990600</xdr:rowOff>
    </xdr:to>
    <xdr:sp macro="" textlink="">
      <xdr:nvSpPr>
        <xdr:cNvPr id="2" name="빗면 1"/>
        <xdr:cNvSpPr/>
      </xdr:nvSpPr>
      <xdr:spPr>
        <a:xfrm>
          <a:off x="990599" y="28575"/>
          <a:ext cx="6534151" cy="962025"/>
        </a:xfrm>
        <a:prstGeom prst="bevel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altLang="ko-KR" sz="2800" b="0" i="1">
              <a:latin typeface="돋움체" pitchFamily="49" charset="-127"/>
              <a:ea typeface="돋움체" pitchFamily="49" charset="-127"/>
            </a:rPr>
            <a:t>2</a:t>
          </a:r>
          <a:r>
            <a:rPr lang="ko-KR" altLang="en-US" sz="2800" b="0" i="1">
              <a:latin typeface="돋움체" pitchFamily="49" charset="-127"/>
              <a:ea typeface="돋움체" pitchFamily="49" charset="-127"/>
            </a:rPr>
            <a:t>사분기 강사료 지급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9</xdr:row>
      <xdr:rowOff>23811</xdr:rowOff>
    </xdr:from>
    <xdr:to>
      <xdr:col>6</xdr:col>
      <xdr:colOff>657225</xdr:colOff>
      <xdr:row>24</xdr:row>
      <xdr:rowOff>200024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mlee7" refreshedDate="43651.958271296295" createdVersion="4" refreshedVersion="4" minRefreshableVersion="3" recordCount="10">
  <cacheSource type="worksheet">
    <worksheetSource ref="A2:G12" sheet="피벗테이블"/>
  </cacheSource>
  <cacheFields count="7">
    <cacheField name="구분" numFmtId="0">
      <sharedItems/>
    </cacheField>
    <cacheField name="강의분야" numFmtId="0">
      <sharedItems count="3">
        <s v="직무행정"/>
        <s v="정보화"/>
        <s v="리더십"/>
      </sharedItems>
    </cacheField>
    <cacheField name="강사구분" numFmtId="0">
      <sharedItems count="3">
        <s v="특별강사"/>
        <s v="일반강사"/>
        <s v="내부강사"/>
      </sharedItems>
    </cacheField>
    <cacheField name="3월" numFmtId="0">
      <sharedItems containsSemiMixedTypes="0" containsString="0" containsNumber="1" containsInteger="1" minValue="507000" maxValue="1571000"/>
    </cacheField>
    <cacheField name="4월" numFmtId="0">
      <sharedItems containsSemiMixedTypes="0" containsString="0" containsNumber="1" containsInteger="1" minValue="169400" maxValue="1549600" count="9">
        <n v="169400"/>
        <n v="952310"/>
        <n v="900500"/>
        <n v="583900"/>
        <n v="1549600"/>
        <n v="812000"/>
        <n v="901200"/>
        <n v="746000"/>
        <n v="992900"/>
      </sharedItems>
    </cacheField>
    <cacheField name="5월" numFmtId="0">
      <sharedItems containsSemiMixedTypes="0" containsString="0" containsNumber="1" containsInteger="1" minValue="158900" maxValue="2110900"/>
    </cacheField>
    <cacheField name="총액" numFmtId="0">
      <sharedItems containsSemiMixedTypes="0" containsString="0" containsNumber="1" containsInteger="1" minValue="1853100" maxValue="3781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기본교육"/>
    <x v="0"/>
    <x v="0"/>
    <n v="1500800"/>
    <x v="0"/>
    <n v="2110900"/>
    <n v="3781100"/>
  </r>
  <r>
    <s v="전문교육"/>
    <x v="1"/>
    <x v="1"/>
    <n v="760000"/>
    <x v="1"/>
    <n v="1800000"/>
    <n v="3512310"/>
  </r>
  <r>
    <s v="직무교육"/>
    <x v="2"/>
    <x v="0"/>
    <n v="1571000"/>
    <x v="2"/>
    <n v="1229000"/>
    <n v="3700500"/>
  </r>
  <r>
    <s v="기본교육"/>
    <x v="0"/>
    <x v="2"/>
    <n v="720000"/>
    <x v="3"/>
    <n v="620700"/>
    <n v="1924600"/>
  </r>
  <r>
    <s v="전문교육"/>
    <x v="1"/>
    <x v="1"/>
    <n v="1038000"/>
    <x v="4"/>
    <n v="999600"/>
    <n v="3587200"/>
  </r>
  <r>
    <s v="기본교육"/>
    <x v="2"/>
    <x v="2"/>
    <n v="670000"/>
    <x v="5"/>
    <n v="590300"/>
    <n v="2072300"/>
  </r>
  <r>
    <s v="직무교육"/>
    <x v="0"/>
    <x v="0"/>
    <n v="1200000"/>
    <x v="6"/>
    <n v="158900"/>
    <n v="2260100"/>
  </r>
  <r>
    <s v="전문교육"/>
    <x v="1"/>
    <x v="1"/>
    <n v="1150000"/>
    <x v="5"/>
    <n v="1050300"/>
    <n v="3012300"/>
  </r>
  <r>
    <s v="기본교육"/>
    <x v="0"/>
    <x v="2"/>
    <n v="507000"/>
    <x v="7"/>
    <n v="600100"/>
    <n v="1853100"/>
  </r>
  <r>
    <s v="직무교육"/>
    <x v="2"/>
    <x v="1"/>
    <n v="1070000"/>
    <x v="8"/>
    <n v="649400"/>
    <n v="2712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4" cacheId="0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D12" firstHeaderRow="1" firstDataRow="2" firstDataCol="2"/>
  <pivotFields count="7">
    <pivotField compact="0" outline="0" showAll="0"/>
    <pivotField axis="axisCol" compact="0" outline="0" showAll="0">
      <items count="4">
        <item x="2"/>
        <item h="1" x="1"/>
        <item x="0"/>
        <item t="default"/>
      </items>
    </pivotField>
    <pivotField axis="axisRow" compact="0" outline="0" showAll="0">
      <items count="4">
        <item x="2"/>
        <item x="1"/>
        <item x="0"/>
        <item t="default"/>
      </items>
    </pivotField>
    <pivotField dataField="1" compact="0" outline="0" showAll="0"/>
    <pivotField compact="0" outline="0" showAll="0"/>
    <pivotField dataField="1" compact="0" outline="0" showAll="0"/>
    <pivotField compact="0" outline="0" showAll="0"/>
  </pivotFields>
  <rowFields count="2">
    <field x="2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1"/>
  </colFields>
  <colItems count="2">
    <i>
      <x/>
    </i>
    <i>
      <x v="2"/>
    </i>
  </colItems>
  <dataFields count="2">
    <dataField name="평균 : 3월" fld="3" subtotal="average" baseField="2" baseItem="0"/>
    <dataField name="평균 : 5월" fld="5" subtotal="average" baseField="2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7" width="12.625" customWidth="1"/>
    <col min="8" max="9" width="10.625" customWidth="1"/>
  </cols>
  <sheetData>
    <row r="1" spans="1:9" ht="80.099999999999994" customHeight="1" x14ac:dyDescent="0.3"/>
    <row r="2" spans="1:9" ht="18" customHeight="1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85</v>
      </c>
      <c r="I2" s="24" t="s">
        <v>86</v>
      </c>
    </row>
    <row r="3" spans="1:9" ht="18" customHeight="1" x14ac:dyDescent="0.3">
      <c r="A3" s="20" t="s">
        <v>7</v>
      </c>
      <c r="B3" s="20" t="s">
        <v>8</v>
      </c>
      <c r="C3" s="21" t="s">
        <v>87</v>
      </c>
      <c r="D3" s="22">
        <v>1500800</v>
      </c>
      <c r="E3" s="22">
        <v>169400</v>
      </c>
      <c r="F3" s="22">
        <v>2110900</v>
      </c>
      <c r="G3" s="22">
        <v>3781100</v>
      </c>
      <c r="H3" s="23">
        <f>RANK(G3,$G$3:$G$12)</f>
        <v>1</v>
      </c>
      <c r="I3" s="23" t="str">
        <f>IF(D3&gt;=1200000,"3월 초과","")</f>
        <v>3월 초과</v>
      </c>
    </row>
    <row r="4" spans="1:9" ht="18" customHeight="1" x14ac:dyDescent="0.3">
      <c r="A4" s="20" t="s">
        <v>10</v>
      </c>
      <c r="B4" s="20" t="s">
        <v>11</v>
      </c>
      <c r="C4" s="21" t="s">
        <v>88</v>
      </c>
      <c r="D4" s="22">
        <v>760000</v>
      </c>
      <c r="E4" s="22">
        <v>952310</v>
      </c>
      <c r="F4" s="22">
        <v>1800000</v>
      </c>
      <c r="G4" s="22">
        <v>3512310</v>
      </c>
      <c r="H4" s="23">
        <f t="shared" ref="H4:H12" si="0">RANK(G4,$G$3:$G$12)</f>
        <v>4</v>
      </c>
      <c r="I4" s="23" t="str">
        <f t="shared" ref="I4:I12" si="1">IF(D4&gt;=1200000,"3월 초과","")</f>
        <v/>
      </c>
    </row>
    <row r="5" spans="1:9" ht="18" customHeight="1" x14ac:dyDescent="0.3">
      <c r="A5" s="20" t="s">
        <v>12</v>
      </c>
      <c r="B5" s="20" t="s">
        <v>13</v>
      </c>
      <c r="C5" s="21" t="s">
        <v>87</v>
      </c>
      <c r="D5" s="22">
        <v>1571000</v>
      </c>
      <c r="E5" s="22">
        <v>900500</v>
      </c>
      <c r="F5" s="22">
        <v>1229000</v>
      </c>
      <c r="G5" s="22">
        <v>3700500</v>
      </c>
      <c r="H5" s="23">
        <f t="shared" si="0"/>
        <v>2</v>
      </c>
      <c r="I5" s="23" t="str">
        <f t="shared" si="1"/>
        <v>3월 초과</v>
      </c>
    </row>
    <row r="6" spans="1:9" ht="18" customHeight="1" x14ac:dyDescent="0.3">
      <c r="A6" s="20" t="s">
        <v>15</v>
      </c>
      <c r="B6" s="20" t="s">
        <v>16</v>
      </c>
      <c r="C6" s="21" t="s">
        <v>89</v>
      </c>
      <c r="D6" s="22">
        <v>720000</v>
      </c>
      <c r="E6" s="22">
        <v>583900</v>
      </c>
      <c r="F6" s="22">
        <v>620700</v>
      </c>
      <c r="G6" s="22">
        <v>1924600</v>
      </c>
      <c r="H6" s="23">
        <f t="shared" si="0"/>
        <v>9</v>
      </c>
      <c r="I6" s="23" t="str">
        <f t="shared" si="1"/>
        <v/>
      </c>
    </row>
    <row r="7" spans="1:9" ht="18" customHeight="1" x14ac:dyDescent="0.3">
      <c r="A7" s="20" t="s">
        <v>17</v>
      </c>
      <c r="B7" s="20" t="s">
        <v>18</v>
      </c>
      <c r="C7" s="21" t="s">
        <v>88</v>
      </c>
      <c r="D7" s="22">
        <v>1038000</v>
      </c>
      <c r="E7" s="22">
        <v>1549600</v>
      </c>
      <c r="F7" s="22">
        <v>999600</v>
      </c>
      <c r="G7" s="22">
        <v>3587200</v>
      </c>
      <c r="H7" s="23">
        <f t="shared" si="0"/>
        <v>3</v>
      </c>
      <c r="I7" s="23" t="str">
        <f t="shared" si="1"/>
        <v/>
      </c>
    </row>
    <row r="8" spans="1:9" ht="18" customHeight="1" x14ac:dyDescent="0.3">
      <c r="A8" s="20" t="s">
        <v>19</v>
      </c>
      <c r="B8" s="20" t="s">
        <v>20</v>
      </c>
      <c r="C8" s="21" t="s">
        <v>89</v>
      </c>
      <c r="D8" s="22">
        <v>670000</v>
      </c>
      <c r="E8" s="22">
        <v>812000</v>
      </c>
      <c r="F8" s="22">
        <v>590300</v>
      </c>
      <c r="G8" s="22">
        <v>2072300</v>
      </c>
      <c r="H8" s="23">
        <f t="shared" si="0"/>
        <v>8</v>
      </c>
      <c r="I8" s="23" t="str">
        <f t="shared" si="1"/>
        <v/>
      </c>
    </row>
    <row r="9" spans="1:9" ht="18" customHeight="1" x14ac:dyDescent="0.3">
      <c r="A9" s="20" t="s">
        <v>22</v>
      </c>
      <c r="B9" s="20" t="s">
        <v>8</v>
      </c>
      <c r="C9" s="21" t="s">
        <v>87</v>
      </c>
      <c r="D9" s="22">
        <v>1200000</v>
      </c>
      <c r="E9" s="22">
        <v>901200</v>
      </c>
      <c r="F9" s="22">
        <v>158900</v>
      </c>
      <c r="G9" s="22">
        <v>2260100</v>
      </c>
      <c r="H9" s="23">
        <f t="shared" si="0"/>
        <v>7</v>
      </c>
      <c r="I9" s="23" t="str">
        <f t="shared" si="1"/>
        <v>3월 초과</v>
      </c>
    </row>
    <row r="10" spans="1:9" ht="18" customHeight="1" x14ac:dyDescent="0.3">
      <c r="A10" s="20" t="s">
        <v>23</v>
      </c>
      <c r="B10" s="20" t="s">
        <v>24</v>
      </c>
      <c r="C10" s="21" t="s">
        <v>88</v>
      </c>
      <c r="D10" s="22">
        <v>1150000</v>
      </c>
      <c r="E10" s="22">
        <v>812000</v>
      </c>
      <c r="F10" s="22">
        <v>1050300</v>
      </c>
      <c r="G10" s="22">
        <v>3012300</v>
      </c>
      <c r="H10" s="23">
        <f t="shared" si="0"/>
        <v>5</v>
      </c>
      <c r="I10" s="23" t="str">
        <f t="shared" si="1"/>
        <v/>
      </c>
    </row>
    <row r="11" spans="1:9" ht="18" customHeight="1" x14ac:dyDescent="0.3">
      <c r="A11" s="20" t="s">
        <v>19</v>
      </c>
      <c r="B11" s="20" t="s">
        <v>8</v>
      </c>
      <c r="C11" s="21" t="s">
        <v>89</v>
      </c>
      <c r="D11" s="22">
        <v>507000</v>
      </c>
      <c r="E11" s="22">
        <v>746000</v>
      </c>
      <c r="F11" s="22">
        <v>600100</v>
      </c>
      <c r="G11" s="22">
        <v>1853100</v>
      </c>
      <c r="H11" s="23">
        <f t="shared" si="0"/>
        <v>10</v>
      </c>
      <c r="I11" s="23" t="str">
        <f t="shared" si="1"/>
        <v/>
      </c>
    </row>
    <row r="12" spans="1:9" ht="18" customHeight="1" x14ac:dyDescent="0.3">
      <c r="A12" s="20" t="s">
        <v>22</v>
      </c>
      <c r="B12" s="20" t="s">
        <v>25</v>
      </c>
      <c r="C12" s="21" t="s">
        <v>88</v>
      </c>
      <c r="D12" s="22">
        <v>1070000</v>
      </c>
      <c r="E12" s="22">
        <v>992900</v>
      </c>
      <c r="F12" s="22">
        <v>649400</v>
      </c>
      <c r="G12" s="22">
        <v>2712300</v>
      </c>
      <c r="H12" s="23">
        <f t="shared" si="0"/>
        <v>6</v>
      </c>
      <c r="I12" s="23" t="str">
        <f t="shared" si="1"/>
        <v/>
      </c>
    </row>
    <row r="13" spans="1:9" ht="18" customHeight="1" x14ac:dyDescent="0.3">
      <c r="A13" s="35" t="s">
        <v>133</v>
      </c>
      <c r="B13" s="36"/>
      <c r="C13" s="36"/>
      <c r="D13" s="37"/>
      <c r="E13" s="33">
        <f>DSUM(A2:I12,G2,A2:A3)</f>
        <v>9631100</v>
      </c>
      <c r="F13" s="33"/>
      <c r="G13" s="33"/>
      <c r="H13" s="34"/>
      <c r="I13" s="34"/>
    </row>
    <row r="14" spans="1:9" ht="18" customHeight="1" x14ac:dyDescent="0.3">
      <c r="A14" s="35" t="s">
        <v>90</v>
      </c>
      <c r="B14" s="36"/>
      <c r="C14" s="36"/>
      <c r="D14" s="37"/>
      <c r="E14" s="33">
        <f>MAX(F3:F12)-MIN(F3:F12)</f>
        <v>1952000</v>
      </c>
      <c r="F14" s="33"/>
      <c r="G14" s="33"/>
      <c r="H14" s="34"/>
      <c r="I14" s="34"/>
    </row>
    <row r="15" spans="1:9" ht="18" customHeight="1" x14ac:dyDescent="0.3">
      <c r="A15" s="35" t="s">
        <v>91</v>
      </c>
      <c r="B15" s="36"/>
      <c r="C15" s="36"/>
      <c r="D15" s="37"/>
      <c r="E15" s="33">
        <f>SMALL(E3:E12,2)</f>
        <v>583900</v>
      </c>
      <c r="F15" s="33"/>
      <c r="G15" s="33"/>
      <c r="H15" s="34"/>
      <c r="I15" s="34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$G3&lt;=2200000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2" width="12.625" style="1" customWidth="1"/>
    <col min="3" max="3" width="15.625" style="1" customWidth="1"/>
    <col min="4" max="6" width="12.875" style="1" customWidth="1" outlineLevel="1"/>
    <col min="7" max="7" width="12.875" style="1" customWidth="1"/>
  </cols>
  <sheetData>
    <row r="2" spans="1:7" x14ac:dyDescent="0.3">
      <c r="A2" s="24" t="s">
        <v>0</v>
      </c>
      <c r="B2" s="24" t="s">
        <v>1</v>
      </c>
      <c r="C2" s="24" t="s">
        <v>26</v>
      </c>
      <c r="D2" s="24" t="s">
        <v>27</v>
      </c>
      <c r="E2" s="24" t="s">
        <v>28</v>
      </c>
      <c r="F2" s="24" t="s">
        <v>5</v>
      </c>
      <c r="G2" s="24" t="s">
        <v>29</v>
      </c>
    </row>
    <row r="3" spans="1:7" outlineLevel="3" x14ac:dyDescent="0.3">
      <c r="A3" s="20" t="s">
        <v>30</v>
      </c>
      <c r="B3" s="20" t="s">
        <v>31</v>
      </c>
      <c r="C3" s="20" t="s">
        <v>21</v>
      </c>
      <c r="D3" s="25">
        <v>720000</v>
      </c>
      <c r="E3" s="25">
        <v>583900</v>
      </c>
      <c r="F3" s="25">
        <v>620700</v>
      </c>
      <c r="G3" s="25">
        <v>1924600</v>
      </c>
    </row>
    <row r="4" spans="1:7" outlineLevel="3" x14ac:dyDescent="0.3">
      <c r="A4" s="20" t="s">
        <v>30</v>
      </c>
      <c r="B4" s="20" t="s">
        <v>13</v>
      </c>
      <c r="C4" s="20" t="s">
        <v>21</v>
      </c>
      <c r="D4" s="25">
        <v>670000</v>
      </c>
      <c r="E4" s="25">
        <v>812000</v>
      </c>
      <c r="F4" s="25">
        <v>590300</v>
      </c>
      <c r="G4" s="25">
        <v>2072300</v>
      </c>
    </row>
    <row r="5" spans="1:7" outlineLevel="3" x14ac:dyDescent="0.3">
      <c r="A5" s="20" t="s">
        <v>30</v>
      </c>
      <c r="B5" s="20" t="s">
        <v>31</v>
      </c>
      <c r="C5" s="20" t="s">
        <v>21</v>
      </c>
      <c r="D5" s="25">
        <v>507000</v>
      </c>
      <c r="E5" s="25">
        <v>746000</v>
      </c>
      <c r="F5" s="25">
        <v>600100</v>
      </c>
      <c r="G5" s="25">
        <v>1853100</v>
      </c>
    </row>
    <row r="6" spans="1:7" outlineLevel="2" x14ac:dyDescent="0.3">
      <c r="A6" s="20"/>
      <c r="B6" s="20"/>
      <c r="C6" s="26" t="s">
        <v>96</v>
      </c>
      <c r="D6" s="25"/>
      <c r="E6" s="25"/>
      <c r="F6" s="25"/>
      <c r="G6" s="25">
        <f>SUBTOTAL(1,G3:G5)</f>
        <v>1950000</v>
      </c>
    </row>
    <row r="7" spans="1:7" outlineLevel="1" x14ac:dyDescent="0.3">
      <c r="A7" s="20"/>
      <c r="B7" s="20"/>
      <c r="C7" s="26" t="s">
        <v>92</v>
      </c>
      <c r="D7" s="25">
        <f>SUBTOTAL(4,D3:D5)</f>
        <v>720000</v>
      </c>
      <c r="E7" s="25">
        <f>SUBTOTAL(4,E3:E5)</f>
        <v>812000</v>
      </c>
      <c r="F7" s="25">
        <f>SUBTOTAL(4,F3:F5)</f>
        <v>620700</v>
      </c>
      <c r="G7" s="25">
        <f>SUBTOTAL(4,G3:G5)</f>
        <v>2072300</v>
      </c>
    </row>
    <row r="8" spans="1:7" outlineLevel="3" x14ac:dyDescent="0.3">
      <c r="A8" s="20" t="s">
        <v>17</v>
      </c>
      <c r="B8" s="20" t="s">
        <v>32</v>
      </c>
      <c r="C8" s="20" t="s">
        <v>33</v>
      </c>
      <c r="D8" s="25">
        <v>760000</v>
      </c>
      <c r="E8" s="25">
        <v>952310</v>
      </c>
      <c r="F8" s="25">
        <v>1800000</v>
      </c>
      <c r="G8" s="25">
        <v>3512310</v>
      </c>
    </row>
    <row r="9" spans="1:7" outlineLevel="3" x14ac:dyDescent="0.3">
      <c r="A9" s="20" t="s">
        <v>17</v>
      </c>
      <c r="B9" s="20" t="s">
        <v>32</v>
      </c>
      <c r="C9" s="20" t="s">
        <v>33</v>
      </c>
      <c r="D9" s="25">
        <v>1038000</v>
      </c>
      <c r="E9" s="25">
        <v>1549600</v>
      </c>
      <c r="F9" s="25">
        <v>999600</v>
      </c>
      <c r="G9" s="25">
        <v>3587200</v>
      </c>
    </row>
    <row r="10" spans="1:7" outlineLevel="3" x14ac:dyDescent="0.3">
      <c r="A10" s="20" t="s">
        <v>17</v>
      </c>
      <c r="B10" s="20" t="s">
        <v>32</v>
      </c>
      <c r="C10" s="20" t="s">
        <v>33</v>
      </c>
      <c r="D10" s="25">
        <v>1150000</v>
      </c>
      <c r="E10" s="25">
        <v>812000</v>
      </c>
      <c r="F10" s="25">
        <v>1050300</v>
      </c>
      <c r="G10" s="25">
        <v>3012300</v>
      </c>
    </row>
    <row r="11" spans="1:7" outlineLevel="3" x14ac:dyDescent="0.3">
      <c r="A11" s="20" t="s">
        <v>34</v>
      </c>
      <c r="B11" s="20" t="s">
        <v>13</v>
      </c>
      <c r="C11" s="20" t="s">
        <v>33</v>
      </c>
      <c r="D11" s="25">
        <v>1070000</v>
      </c>
      <c r="E11" s="25">
        <v>992900</v>
      </c>
      <c r="F11" s="25">
        <v>649400</v>
      </c>
      <c r="G11" s="25">
        <v>2712300</v>
      </c>
    </row>
    <row r="12" spans="1:7" outlineLevel="2" x14ac:dyDescent="0.3">
      <c r="A12" s="20"/>
      <c r="B12" s="20"/>
      <c r="C12" s="26" t="s">
        <v>97</v>
      </c>
      <c r="D12" s="25"/>
      <c r="E12" s="25"/>
      <c r="F12" s="25"/>
      <c r="G12" s="25">
        <f>SUBTOTAL(1,G8:G11)</f>
        <v>3206027.5</v>
      </c>
    </row>
    <row r="13" spans="1:7" outlineLevel="1" x14ac:dyDescent="0.3">
      <c r="A13" s="20"/>
      <c r="B13" s="20"/>
      <c r="C13" s="26" t="s">
        <v>93</v>
      </c>
      <c r="D13" s="25">
        <f>SUBTOTAL(4,D8:D11)</f>
        <v>1150000</v>
      </c>
      <c r="E13" s="25">
        <f>SUBTOTAL(4,E8:E11)</f>
        <v>1549600</v>
      </c>
      <c r="F13" s="25">
        <f>SUBTOTAL(4,F8:F11)</f>
        <v>1800000</v>
      </c>
      <c r="G13" s="25">
        <f>SUBTOTAL(4,G8:G11)</f>
        <v>3587200</v>
      </c>
    </row>
    <row r="14" spans="1:7" outlineLevel="3" x14ac:dyDescent="0.3">
      <c r="A14" s="20" t="s">
        <v>30</v>
      </c>
      <c r="B14" s="20" t="s">
        <v>31</v>
      </c>
      <c r="C14" s="20" t="s">
        <v>9</v>
      </c>
      <c r="D14" s="25">
        <v>1500800</v>
      </c>
      <c r="E14" s="25">
        <v>169400</v>
      </c>
      <c r="F14" s="25">
        <v>2110900</v>
      </c>
      <c r="G14" s="25">
        <v>3781100</v>
      </c>
    </row>
    <row r="15" spans="1:7" outlineLevel="3" x14ac:dyDescent="0.3">
      <c r="A15" s="20" t="s">
        <v>34</v>
      </c>
      <c r="B15" s="20" t="s">
        <v>13</v>
      </c>
      <c r="C15" s="20" t="s">
        <v>9</v>
      </c>
      <c r="D15" s="25">
        <v>1571000</v>
      </c>
      <c r="E15" s="25">
        <v>900500</v>
      </c>
      <c r="F15" s="25">
        <v>1229000</v>
      </c>
      <c r="G15" s="25">
        <v>3700500</v>
      </c>
    </row>
    <row r="16" spans="1:7" outlineLevel="3" x14ac:dyDescent="0.3">
      <c r="A16" s="20" t="s">
        <v>34</v>
      </c>
      <c r="B16" s="20" t="s">
        <v>31</v>
      </c>
      <c r="C16" s="20" t="s">
        <v>9</v>
      </c>
      <c r="D16" s="25">
        <v>1200000</v>
      </c>
      <c r="E16" s="25">
        <v>901200</v>
      </c>
      <c r="F16" s="25">
        <v>158900</v>
      </c>
      <c r="G16" s="25">
        <v>2260100</v>
      </c>
    </row>
    <row r="17" spans="1:7" outlineLevel="2" x14ac:dyDescent="0.3">
      <c r="A17" s="27"/>
      <c r="B17" s="27"/>
      <c r="C17" s="28" t="s">
        <v>98</v>
      </c>
      <c r="D17" s="29"/>
      <c r="E17" s="29"/>
      <c r="F17" s="29"/>
      <c r="G17" s="29">
        <f>SUBTOTAL(1,G14:G16)</f>
        <v>3247233.3333333335</v>
      </c>
    </row>
    <row r="18" spans="1:7" outlineLevel="1" x14ac:dyDescent="0.3">
      <c r="A18" s="27"/>
      <c r="B18" s="27"/>
      <c r="C18" s="28" t="s">
        <v>94</v>
      </c>
      <c r="D18" s="29">
        <f>SUBTOTAL(4,D14:D16)</f>
        <v>1571000</v>
      </c>
      <c r="E18" s="29">
        <f>SUBTOTAL(4,E14:E16)</f>
        <v>901200</v>
      </c>
      <c r="F18" s="29">
        <f>SUBTOTAL(4,F14:F16)</f>
        <v>2110900</v>
      </c>
      <c r="G18" s="29">
        <f>SUBTOTAL(4,G14:G16)</f>
        <v>3781100</v>
      </c>
    </row>
    <row r="19" spans="1:7" x14ac:dyDescent="0.3">
      <c r="A19" s="27"/>
      <c r="B19" s="27"/>
      <c r="C19" s="28" t="s">
        <v>99</v>
      </c>
      <c r="D19" s="29"/>
      <c r="E19" s="29"/>
      <c r="F19" s="29"/>
      <c r="G19" s="29">
        <f>SUBTOTAL(1,G3:G16)</f>
        <v>2841581</v>
      </c>
    </row>
    <row r="20" spans="1:7" x14ac:dyDescent="0.3">
      <c r="A20" s="27"/>
      <c r="B20" s="27"/>
      <c r="C20" s="28" t="s">
        <v>95</v>
      </c>
      <c r="D20" s="29">
        <f>SUBTOTAL(4,D3:D16)</f>
        <v>1571000</v>
      </c>
      <c r="E20" s="29">
        <f>SUBTOTAL(4,E3:E16)</f>
        <v>1549600</v>
      </c>
      <c r="F20" s="29">
        <f>SUBTOTAL(4,F3:F16)</f>
        <v>2110900</v>
      </c>
      <c r="G20" s="29">
        <f>SUBTOTAL(4,G3:G16)</f>
        <v>3781100</v>
      </c>
    </row>
  </sheetData>
  <sortState ref="A3:G12">
    <sortCondition ref="C3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F24" sqref="F24"/>
    </sheetView>
  </sheetViews>
  <sheetFormatPr defaultRowHeight="16.5" x14ac:dyDescent="0.3"/>
  <cols>
    <col min="1" max="2" width="12.625" style="1" customWidth="1"/>
    <col min="3" max="3" width="15.625" style="1" customWidth="1"/>
    <col min="4" max="7" width="12.875" style="1" customWidth="1"/>
  </cols>
  <sheetData>
    <row r="2" spans="1:7" x14ac:dyDescent="0.3">
      <c r="A2" s="24" t="s">
        <v>35</v>
      </c>
      <c r="B2" s="24" t="s">
        <v>36</v>
      </c>
      <c r="C2" s="24" t="s">
        <v>37</v>
      </c>
      <c r="D2" s="24" t="s">
        <v>38</v>
      </c>
      <c r="E2" s="24" t="s">
        <v>39</v>
      </c>
      <c r="F2" s="24" t="s">
        <v>40</v>
      </c>
      <c r="G2" s="24" t="s">
        <v>41</v>
      </c>
    </row>
    <row r="3" spans="1:7" x14ac:dyDescent="0.3">
      <c r="A3" s="20" t="s">
        <v>42</v>
      </c>
      <c r="B3" s="20" t="s">
        <v>43</v>
      </c>
      <c r="C3" s="20" t="s">
        <v>44</v>
      </c>
      <c r="D3" s="25">
        <v>1500800</v>
      </c>
      <c r="E3" s="25">
        <v>169400</v>
      </c>
      <c r="F3" s="25">
        <v>2110900</v>
      </c>
      <c r="G3" s="25">
        <v>3781100</v>
      </c>
    </row>
    <row r="4" spans="1:7" x14ac:dyDescent="0.3">
      <c r="A4" s="20" t="s">
        <v>45</v>
      </c>
      <c r="B4" s="20" t="s">
        <v>46</v>
      </c>
      <c r="C4" s="20" t="s">
        <v>47</v>
      </c>
      <c r="D4" s="25">
        <v>760000</v>
      </c>
      <c r="E4" s="25">
        <v>952310</v>
      </c>
      <c r="F4" s="25">
        <v>1800000</v>
      </c>
      <c r="G4" s="25">
        <v>3512310</v>
      </c>
    </row>
    <row r="5" spans="1:7" x14ac:dyDescent="0.3">
      <c r="A5" s="20" t="s">
        <v>48</v>
      </c>
      <c r="B5" s="20" t="s">
        <v>49</v>
      </c>
      <c r="C5" s="20" t="s">
        <v>44</v>
      </c>
      <c r="D5" s="25">
        <v>1571000</v>
      </c>
      <c r="E5" s="25">
        <v>900500</v>
      </c>
      <c r="F5" s="25">
        <v>1229000</v>
      </c>
      <c r="G5" s="25">
        <v>3700500</v>
      </c>
    </row>
    <row r="6" spans="1:7" x14ac:dyDescent="0.3">
      <c r="A6" s="20" t="s">
        <v>42</v>
      </c>
      <c r="B6" s="20" t="s">
        <v>43</v>
      </c>
      <c r="C6" s="20" t="s">
        <v>50</v>
      </c>
      <c r="D6" s="25">
        <v>720000</v>
      </c>
      <c r="E6" s="25">
        <v>583900</v>
      </c>
      <c r="F6" s="25">
        <v>620700</v>
      </c>
      <c r="G6" s="25">
        <v>1924600</v>
      </c>
    </row>
    <row r="7" spans="1:7" x14ac:dyDescent="0.3">
      <c r="A7" s="20" t="s">
        <v>45</v>
      </c>
      <c r="B7" s="20" t="s">
        <v>46</v>
      </c>
      <c r="C7" s="20" t="s">
        <v>47</v>
      </c>
      <c r="D7" s="25">
        <v>1038000</v>
      </c>
      <c r="E7" s="25">
        <v>1549600</v>
      </c>
      <c r="F7" s="25">
        <v>999600</v>
      </c>
      <c r="G7" s="25">
        <v>3587200</v>
      </c>
    </row>
    <row r="8" spans="1:7" x14ac:dyDescent="0.3">
      <c r="A8" s="20" t="s">
        <v>42</v>
      </c>
      <c r="B8" s="20" t="s">
        <v>49</v>
      </c>
      <c r="C8" s="20" t="s">
        <v>50</v>
      </c>
      <c r="D8" s="25">
        <v>670000</v>
      </c>
      <c r="E8" s="25">
        <v>812000</v>
      </c>
      <c r="F8" s="25">
        <v>590300</v>
      </c>
      <c r="G8" s="25">
        <v>2072300</v>
      </c>
    </row>
    <row r="9" spans="1:7" x14ac:dyDescent="0.3">
      <c r="A9" s="20" t="s">
        <v>48</v>
      </c>
      <c r="B9" s="20" t="s">
        <v>43</v>
      </c>
      <c r="C9" s="20" t="s">
        <v>44</v>
      </c>
      <c r="D9" s="25">
        <v>1200000</v>
      </c>
      <c r="E9" s="25">
        <v>901200</v>
      </c>
      <c r="F9" s="25">
        <v>158900</v>
      </c>
      <c r="G9" s="25">
        <v>2260100</v>
      </c>
    </row>
    <row r="10" spans="1:7" x14ac:dyDescent="0.3">
      <c r="A10" s="20" t="s">
        <v>45</v>
      </c>
      <c r="B10" s="20" t="s">
        <v>46</v>
      </c>
      <c r="C10" s="20" t="s">
        <v>47</v>
      </c>
      <c r="D10" s="25">
        <v>1150000</v>
      </c>
      <c r="E10" s="25">
        <v>812000</v>
      </c>
      <c r="F10" s="25">
        <v>1050300</v>
      </c>
      <c r="G10" s="25">
        <v>3012300</v>
      </c>
    </row>
    <row r="11" spans="1:7" x14ac:dyDescent="0.3">
      <c r="A11" s="20" t="s">
        <v>42</v>
      </c>
      <c r="B11" s="20" t="s">
        <v>43</v>
      </c>
      <c r="C11" s="20" t="s">
        <v>50</v>
      </c>
      <c r="D11" s="25">
        <v>507000</v>
      </c>
      <c r="E11" s="25">
        <v>746000</v>
      </c>
      <c r="F11" s="25">
        <v>600100</v>
      </c>
      <c r="G11" s="25">
        <v>1853100</v>
      </c>
    </row>
    <row r="12" spans="1:7" x14ac:dyDescent="0.3">
      <c r="A12" s="20" t="s">
        <v>48</v>
      </c>
      <c r="B12" s="20" t="s">
        <v>49</v>
      </c>
      <c r="C12" s="20" t="s">
        <v>47</v>
      </c>
      <c r="D12" s="25">
        <v>1070000</v>
      </c>
      <c r="E12" s="25">
        <v>992900</v>
      </c>
      <c r="F12" s="25">
        <v>649400</v>
      </c>
      <c r="G12" s="25">
        <v>2712300</v>
      </c>
    </row>
    <row r="13" spans="1:7" x14ac:dyDescent="0.3">
      <c r="A13" s="30"/>
      <c r="B13" s="30"/>
      <c r="C13" s="30"/>
      <c r="D13" s="30"/>
      <c r="E13" s="30"/>
      <c r="F13" s="30"/>
      <c r="G13" s="30"/>
    </row>
    <row r="14" spans="1:7" x14ac:dyDescent="0.3">
      <c r="A14" s="24" t="s">
        <v>51</v>
      </c>
      <c r="B14" s="30"/>
      <c r="C14" s="30"/>
      <c r="D14" s="30"/>
      <c r="E14" s="30"/>
      <c r="F14" s="30"/>
      <c r="G14" s="30"/>
    </row>
    <row r="15" spans="1:7" x14ac:dyDescent="0.3">
      <c r="A15" s="20" t="b">
        <f>OR(C3="특별강사",G3&gt;=3500000)</f>
        <v>1</v>
      </c>
      <c r="B15" s="30"/>
      <c r="C15" s="30"/>
      <c r="D15" s="30"/>
      <c r="E15" s="30"/>
      <c r="F15" s="30"/>
      <c r="G15" s="30"/>
    </row>
    <row r="16" spans="1:7" x14ac:dyDescent="0.3">
      <c r="A16" s="27"/>
      <c r="B16" s="30"/>
      <c r="C16" s="30"/>
      <c r="D16" s="30"/>
      <c r="E16" s="30"/>
      <c r="F16" s="30"/>
      <c r="G16" s="30"/>
    </row>
    <row r="17" spans="1:7" x14ac:dyDescent="0.3">
      <c r="A17" s="30"/>
      <c r="B17" s="30"/>
      <c r="C17" s="30"/>
      <c r="D17" s="30"/>
      <c r="E17" s="30"/>
      <c r="F17" s="30"/>
      <c r="G17" s="30"/>
    </row>
    <row r="18" spans="1:7" x14ac:dyDescent="0.3">
      <c r="A18" s="24" t="s">
        <v>35</v>
      </c>
      <c r="B18" s="24" t="s">
        <v>36</v>
      </c>
      <c r="C18" s="24" t="s">
        <v>38</v>
      </c>
      <c r="D18" s="24" t="s">
        <v>39</v>
      </c>
      <c r="E18" s="24" t="s">
        <v>40</v>
      </c>
      <c r="F18" s="30"/>
      <c r="G18" s="30"/>
    </row>
    <row r="19" spans="1:7" x14ac:dyDescent="0.3">
      <c r="A19" s="20" t="s">
        <v>42</v>
      </c>
      <c r="B19" s="20" t="s">
        <v>43</v>
      </c>
      <c r="C19" s="25">
        <v>1500800</v>
      </c>
      <c r="D19" s="25">
        <v>169400</v>
      </c>
      <c r="E19" s="25">
        <v>2110900</v>
      </c>
      <c r="F19" s="30"/>
      <c r="G19" s="30"/>
    </row>
    <row r="20" spans="1:7" x14ac:dyDescent="0.3">
      <c r="A20" s="20" t="s">
        <v>45</v>
      </c>
      <c r="B20" s="20" t="s">
        <v>46</v>
      </c>
      <c r="C20" s="25">
        <v>760000</v>
      </c>
      <c r="D20" s="25">
        <v>952310</v>
      </c>
      <c r="E20" s="25">
        <v>1800000</v>
      </c>
      <c r="F20" s="30"/>
      <c r="G20" s="30"/>
    </row>
    <row r="21" spans="1:7" x14ac:dyDescent="0.3">
      <c r="A21" s="20" t="s">
        <v>48</v>
      </c>
      <c r="B21" s="20" t="s">
        <v>49</v>
      </c>
      <c r="C21" s="25">
        <v>1571000</v>
      </c>
      <c r="D21" s="25">
        <v>900500</v>
      </c>
      <c r="E21" s="25">
        <v>1229000</v>
      </c>
      <c r="F21" s="30"/>
      <c r="G21" s="30"/>
    </row>
    <row r="22" spans="1:7" x14ac:dyDescent="0.3">
      <c r="A22" s="20" t="s">
        <v>45</v>
      </c>
      <c r="B22" s="20" t="s">
        <v>46</v>
      </c>
      <c r="C22" s="25">
        <v>1038000</v>
      </c>
      <c r="D22" s="25">
        <v>1549600</v>
      </c>
      <c r="E22" s="25">
        <v>999600</v>
      </c>
      <c r="F22" s="30"/>
      <c r="G22" s="30"/>
    </row>
    <row r="23" spans="1:7" x14ac:dyDescent="0.3">
      <c r="A23" s="20" t="s">
        <v>48</v>
      </c>
      <c r="B23" s="20" t="s">
        <v>43</v>
      </c>
      <c r="C23" s="25">
        <v>1200000</v>
      </c>
      <c r="D23" s="25">
        <v>901200</v>
      </c>
      <c r="E23" s="25">
        <v>158900</v>
      </c>
      <c r="F23" s="30"/>
      <c r="G23" s="30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topLeftCell="A2" workbookViewId="0">
      <selection activeCell="G16" sqref="G16"/>
    </sheetView>
  </sheetViews>
  <sheetFormatPr defaultRowHeight="16.5" outlineLevelRow="1" outlineLevelCol="1" x14ac:dyDescent="0.3"/>
  <cols>
    <col min="3" max="3" width="6.875" customWidth="1"/>
    <col min="4" max="6" width="16" bestFit="1" customWidth="1" outlineLevel="1"/>
  </cols>
  <sheetData>
    <row r="1" spans="2:6" ht="17.25" thickBot="1" x14ac:dyDescent="0.35"/>
    <row r="2" spans="2:6" x14ac:dyDescent="0.3">
      <c r="B2" s="6" t="s">
        <v>106</v>
      </c>
      <c r="C2" s="7"/>
      <c r="D2" s="13"/>
      <c r="E2" s="13"/>
      <c r="F2" s="13"/>
    </row>
    <row r="3" spans="2:6" collapsed="1" x14ac:dyDescent="0.3">
      <c r="B3" s="5"/>
      <c r="C3" s="5"/>
      <c r="D3" s="14" t="s">
        <v>108</v>
      </c>
      <c r="E3" s="14" t="s">
        <v>129</v>
      </c>
      <c r="F3" s="14" t="s">
        <v>131</v>
      </c>
    </row>
    <row r="4" spans="2:6" ht="40.5" hidden="1" outlineLevel="1" x14ac:dyDescent="0.3">
      <c r="B4" s="9"/>
      <c r="C4" s="9"/>
      <c r="D4" s="2"/>
      <c r="E4" s="16" t="s">
        <v>130</v>
      </c>
      <c r="F4" s="16" t="s">
        <v>130</v>
      </c>
    </row>
    <row r="5" spans="2:6" x14ac:dyDescent="0.3">
      <c r="B5" s="10" t="s">
        <v>107</v>
      </c>
      <c r="C5" s="11"/>
      <c r="D5" s="8"/>
      <c r="E5" s="8"/>
      <c r="F5" s="8"/>
    </row>
    <row r="6" spans="2:6" outlineLevel="1" x14ac:dyDescent="0.3">
      <c r="B6" s="9"/>
      <c r="C6" s="9" t="s">
        <v>100</v>
      </c>
      <c r="D6" s="3">
        <v>952310</v>
      </c>
      <c r="E6" s="15">
        <v>1077110</v>
      </c>
      <c r="F6" s="15">
        <v>783810</v>
      </c>
    </row>
    <row r="7" spans="2:6" outlineLevel="1" x14ac:dyDescent="0.3">
      <c r="B7" s="9"/>
      <c r="C7" s="9" t="s">
        <v>101</v>
      </c>
      <c r="D7" s="3">
        <v>1549600</v>
      </c>
      <c r="E7" s="15">
        <v>1674400</v>
      </c>
      <c r="F7" s="15">
        <v>1381100</v>
      </c>
    </row>
    <row r="8" spans="2:6" outlineLevel="1" x14ac:dyDescent="0.3">
      <c r="B8" s="9"/>
      <c r="C8" s="9" t="s">
        <v>102</v>
      </c>
      <c r="D8" s="3">
        <v>812000</v>
      </c>
      <c r="E8" s="15">
        <v>936800</v>
      </c>
      <c r="F8" s="15">
        <v>643500</v>
      </c>
    </row>
    <row r="9" spans="2:6" x14ac:dyDescent="0.3">
      <c r="B9" s="10" t="s">
        <v>109</v>
      </c>
      <c r="C9" s="11"/>
      <c r="D9" s="8"/>
      <c r="E9" s="8"/>
      <c r="F9" s="8"/>
    </row>
    <row r="10" spans="2:6" outlineLevel="1" x14ac:dyDescent="0.3">
      <c r="B10" s="9"/>
      <c r="C10" s="9" t="s">
        <v>103</v>
      </c>
      <c r="D10" s="3">
        <v>3396403.77</v>
      </c>
      <c r="E10" s="3">
        <v>3517085.37</v>
      </c>
      <c r="F10" s="3">
        <v>3233464.27</v>
      </c>
    </row>
    <row r="11" spans="2:6" outlineLevel="1" x14ac:dyDescent="0.3">
      <c r="B11" s="9"/>
      <c r="C11" s="9" t="s">
        <v>104</v>
      </c>
      <c r="D11" s="3">
        <v>3468822.4</v>
      </c>
      <c r="E11" s="3">
        <v>3589504</v>
      </c>
      <c r="F11" s="3">
        <v>3305882.9</v>
      </c>
    </row>
    <row r="12" spans="2:6" ht="17.25" outlineLevel="1" thickBot="1" x14ac:dyDescent="0.35">
      <c r="B12" s="12"/>
      <c r="C12" s="12" t="s">
        <v>105</v>
      </c>
      <c r="D12" s="4">
        <v>2912894.1</v>
      </c>
      <c r="E12" s="4">
        <v>3033575.7</v>
      </c>
      <c r="F12" s="4">
        <v>2749954.6</v>
      </c>
    </row>
    <row r="13" spans="2:6" x14ac:dyDescent="0.3">
      <c r="B13" t="s">
        <v>110</v>
      </c>
    </row>
    <row r="14" spans="2:6" x14ac:dyDescent="0.3">
      <c r="B14" t="s">
        <v>111</v>
      </c>
    </row>
    <row r="15" spans="2:6" x14ac:dyDescent="0.3">
      <c r="B15" t="s">
        <v>112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H13" sqref="H13"/>
    </sheetView>
  </sheetViews>
  <sheetFormatPr defaultRowHeight="16.5" x14ac:dyDescent="0.3"/>
  <cols>
    <col min="1" max="2" width="12.625" style="1" customWidth="1"/>
    <col min="3" max="3" width="15.625" style="1" customWidth="1"/>
    <col min="4" max="7" width="12.875" style="1" customWidth="1"/>
    <col min="9" max="9" width="9.875" bestFit="1" customWidth="1"/>
  </cols>
  <sheetData>
    <row r="2" spans="1:10" x14ac:dyDescent="0.3">
      <c r="A2" s="24" t="s">
        <v>52</v>
      </c>
      <c r="B2" s="24" t="s">
        <v>53</v>
      </c>
      <c r="C2" s="24" t="s">
        <v>54</v>
      </c>
      <c r="D2" s="24" t="s">
        <v>55</v>
      </c>
      <c r="E2" s="24" t="s">
        <v>56</v>
      </c>
      <c r="F2" s="24" t="s">
        <v>57</v>
      </c>
      <c r="G2" s="24" t="s">
        <v>132</v>
      </c>
    </row>
    <row r="3" spans="1:10" x14ac:dyDescent="0.3">
      <c r="A3" s="20" t="s">
        <v>58</v>
      </c>
      <c r="B3" s="20" t="s">
        <v>59</v>
      </c>
      <c r="C3" s="20" t="s">
        <v>14</v>
      </c>
      <c r="D3" s="25">
        <v>1500800</v>
      </c>
      <c r="E3" s="25">
        <v>169400</v>
      </c>
      <c r="F3" s="25">
        <v>2110900</v>
      </c>
      <c r="G3" s="25">
        <f>SUM(D3:F3)-SUM(D3:F3)*3.3%</f>
        <v>3656323.7</v>
      </c>
    </row>
    <row r="4" spans="1:10" x14ac:dyDescent="0.3">
      <c r="A4" s="20" t="s">
        <v>60</v>
      </c>
      <c r="B4" s="20" t="s">
        <v>61</v>
      </c>
      <c r="C4" s="20" t="s">
        <v>62</v>
      </c>
      <c r="D4" s="25">
        <v>760000</v>
      </c>
      <c r="E4" s="25">
        <v>952310</v>
      </c>
      <c r="F4" s="25">
        <v>1800000</v>
      </c>
      <c r="G4" s="25">
        <f t="shared" ref="G4:G12" si="0">SUM(D4:F4)-SUM(D4:F4)*3.3%</f>
        <v>3396403.77</v>
      </c>
      <c r="I4" s="32"/>
      <c r="J4" s="32"/>
    </row>
    <row r="5" spans="1:10" x14ac:dyDescent="0.3">
      <c r="A5" s="20" t="s">
        <v>63</v>
      </c>
      <c r="B5" s="20" t="s">
        <v>64</v>
      </c>
      <c r="C5" s="20" t="s">
        <v>65</v>
      </c>
      <c r="D5" s="25">
        <v>1571000</v>
      </c>
      <c r="E5" s="25">
        <v>900500</v>
      </c>
      <c r="F5" s="25">
        <v>1229000</v>
      </c>
      <c r="G5" s="25">
        <f t="shared" si="0"/>
        <v>3578383.5</v>
      </c>
    </row>
    <row r="6" spans="1:10" x14ac:dyDescent="0.3">
      <c r="A6" s="20" t="s">
        <v>66</v>
      </c>
      <c r="B6" s="20" t="s">
        <v>67</v>
      </c>
      <c r="C6" s="20" t="s">
        <v>68</v>
      </c>
      <c r="D6" s="25">
        <v>720000</v>
      </c>
      <c r="E6" s="25">
        <v>583900</v>
      </c>
      <c r="F6" s="25">
        <v>620700</v>
      </c>
      <c r="G6" s="25">
        <f t="shared" si="0"/>
        <v>1861088.2</v>
      </c>
    </row>
    <row r="7" spans="1:10" x14ac:dyDescent="0.3">
      <c r="A7" s="20" t="s">
        <v>60</v>
      </c>
      <c r="B7" s="20" t="s">
        <v>61</v>
      </c>
      <c r="C7" s="20" t="s">
        <v>62</v>
      </c>
      <c r="D7" s="25">
        <v>1038000</v>
      </c>
      <c r="E7" s="25">
        <v>1549600</v>
      </c>
      <c r="F7" s="25">
        <v>999600</v>
      </c>
      <c r="G7" s="25">
        <f t="shared" si="0"/>
        <v>3468822.4</v>
      </c>
      <c r="I7" s="32"/>
      <c r="J7" s="32"/>
    </row>
    <row r="8" spans="1:10" x14ac:dyDescent="0.3">
      <c r="A8" s="20" t="s">
        <v>66</v>
      </c>
      <c r="B8" s="20" t="s">
        <v>64</v>
      </c>
      <c r="C8" s="20" t="s">
        <v>68</v>
      </c>
      <c r="D8" s="25">
        <v>670000</v>
      </c>
      <c r="E8" s="25">
        <v>812000</v>
      </c>
      <c r="F8" s="25">
        <v>590300</v>
      </c>
      <c r="G8" s="25">
        <f t="shared" si="0"/>
        <v>2003914.1</v>
      </c>
    </row>
    <row r="9" spans="1:10" x14ac:dyDescent="0.3">
      <c r="A9" s="20" t="s">
        <v>63</v>
      </c>
      <c r="B9" s="20" t="s">
        <v>67</v>
      </c>
      <c r="C9" s="20" t="s">
        <v>65</v>
      </c>
      <c r="D9" s="25">
        <v>1200000</v>
      </c>
      <c r="E9" s="25">
        <v>901200</v>
      </c>
      <c r="F9" s="25">
        <v>158900</v>
      </c>
      <c r="G9" s="25">
        <f t="shared" si="0"/>
        <v>2185516.7000000002</v>
      </c>
    </row>
    <row r="10" spans="1:10" x14ac:dyDescent="0.3">
      <c r="A10" s="20" t="s">
        <v>60</v>
      </c>
      <c r="B10" s="20" t="s">
        <v>61</v>
      </c>
      <c r="C10" s="20" t="s">
        <v>62</v>
      </c>
      <c r="D10" s="25">
        <v>1150000</v>
      </c>
      <c r="E10" s="25">
        <v>812000</v>
      </c>
      <c r="F10" s="25">
        <v>1050300</v>
      </c>
      <c r="G10" s="25">
        <f t="shared" si="0"/>
        <v>2912894.1</v>
      </c>
      <c r="I10" s="32"/>
      <c r="J10" s="32"/>
    </row>
    <row r="11" spans="1:10" x14ac:dyDescent="0.3">
      <c r="A11" s="20" t="s">
        <v>66</v>
      </c>
      <c r="B11" s="20" t="s">
        <v>67</v>
      </c>
      <c r="C11" s="20" t="s">
        <v>68</v>
      </c>
      <c r="D11" s="25">
        <v>507000</v>
      </c>
      <c r="E11" s="25">
        <v>746000</v>
      </c>
      <c r="F11" s="25">
        <v>600100</v>
      </c>
      <c r="G11" s="25">
        <f t="shared" si="0"/>
        <v>1791947.7</v>
      </c>
    </row>
    <row r="12" spans="1:10" x14ac:dyDescent="0.3">
      <c r="A12" s="20" t="s">
        <v>63</v>
      </c>
      <c r="B12" s="20" t="s">
        <v>64</v>
      </c>
      <c r="C12" s="20" t="s">
        <v>62</v>
      </c>
      <c r="D12" s="25">
        <v>1070000</v>
      </c>
      <c r="E12" s="25">
        <v>992900</v>
      </c>
      <c r="F12" s="25">
        <v>649400</v>
      </c>
      <c r="G12" s="25">
        <f t="shared" si="0"/>
        <v>2622794.1</v>
      </c>
    </row>
  </sheetData>
  <scenarios current="1" sqref="G4 G7 G10">
    <scenario name="4월 124800 인상" locked="1" count="3" user="Windows User" comment="만든 사람 Windows User 날짜 2019-08-02">
      <inputCells r="E4" val="1077110" numFmtId="176"/>
      <inputCells r="E7" val="1674400" numFmtId="176"/>
      <inputCells r="E10" val="936800" numFmtId="176"/>
    </scenario>
    <scenario name="4월 168500 인하" locked="1" count="3" user="Windows User" comment="만든 사람 Windows User 날짜 2019-08-02">
      <inputCells r="E4" val="783810" numFmtId="176"/>
      <inputCells r="E7" val="1381100" numFmtId="176"/>
      <inputCells r="E10" val="643500" numFmtId="176"/>
    </scenario>
  </scenario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E13" sqref="E13"/>
    </sheetView>
  </sheetViews>
  <sheetFormatPr defaultRowHeight="16.5" x14ac:dyDescent="0.3"/>
  <cols>
    <col min="1" max="1" width="14.375" customWidth="1"/>
    <col min="2" max="4" width="15.625" customWidth="1"/>
    <col min="5" max="5" width="8.625" customWidth="1"/>
    <col min="6" max="7" width="9.75" bestFit="1" customWidth="1"/>
    <col min="8" max="9" width="9.625" customWidth="1"/>
  </cols>
  <sheetData>
    <row r="3" spans="1:4" x14ac:dyDescent="0.3">
      <c r="A3" s="1"/>
      <c r="B3" s="1"/>
      <c r="C3" s="17" t="s">
        <v>123</v>
      </c>
      <c r="D3" s="1"/>
    </row>
    <row r="4" spans="1:4" x14ac:dyDescent="0.3">
      <c r="A4" s="17" t="s">
        <v>124</v>
      </c>
      <c r="B4" s="17" t="s">
        <v>125</v>
      </c>
      <c r="C4" s="18" t="s">
        <v>113</v>
      </c>
      <c r="D4" s="18" t="s">
        <v>114</v>
      </c>
    </row>
    <row r="5" spans="1:4" x14ac:dyDescent="0.3">
      <c r="A5" s="38" t="s">
        <v>115</v>
      </c>
      <c r="B5" s="18" t="s">
        <v>118</v>
      </c>
      <c r="C5" s="19">
        <v>670000</v>
      </c>
      <c r="D5" s="19">
        <v>613500</v>
      </c>
    </row>
    <row r="6" spans="1:4" x14ac:dyDescent="0.3">
      <c r="A6" s="39"/>
      <c r="B6" s="18" t="s">
        <v>120</v>
      </c>
      <c r="C6" s="19">
        <v>590300</v>
      </c>
      <c r="D6" s="19">
        <v>610400</v>
      </c>
    </row>
    <row r="7" spans="1:4" x14ac:dyDescent="0.3">
      <c r="A7" s="38" t="s">
        <v>116</v>
      </c>
      <c r="B7" s="18" t="s">
        <v>118</v>
      </c>
      <c r="C7" s="19">
        <v>1070000</v>
      </c>
      <c r="D7" s="19" t="s">
        <v>122</v>
      </c>
    </row>
    <row r="8" spans="1:4" x14ac:dyDescent="0.3">
      <c r="A8" s="39"/>
      <c r="B8" s="18" t="s">
        <v>120</v>
      </c>
      <c r="C8" s="19">
        <v>649400</v>
      </c>
      <c r="D8" s="19" t="s">
        <v>122</v>
      </c>
    </row>
    <row r="9" spans="1:4" x14ac:dyDescent="0.3">
      <c r="A9" s="38" t="s">
        <v>117</v>
      </c>
      <c r="B9" s="18" t="s">
        <v>118</v>
      </c>
      <c r="C9" s="19">
        <v>1571000</v>
      </c>
      <c r="D9" s="19">
        <v>1350400</v>
      </c>
    </row>
    <row r="10" spans="1:4" x14ac:dyDescent="0.3">
      <c r="A10" s="39"/>
      <c r="B10" s="18" t="s">
        <v>120</v>
      </c>
      <c r="C10" s="19">
        <v>1229000</v>
      </c>
      <c r="D10" s="19">
        <v>1134900</v>
      </c>
    </row>
    <row r="11" spans="1:4" x14ac:dyDescent="0.3">
      <c r="A11" s="38" t="s">
        <v>119</v>
      </c>
      <c r="B11" s="39"/>
      <c r="C11" s="19">
        <v>1103666.6666666667</v>
      </c>
      <c r="D11" s="19">
        <v>981950</v>
      </c>
    </row>
    <row r="12" spans="1:4" x14ac:dyDescent="0.3">
      <c r="A12" s="38" t="s">
        <v>121</v>
      </c>
      <c r="B12" s="39"/>
      <c r="C12" s="19">
        <v>822900</v>
      </c>
      <c r="D12" s="19">
        <v>872650</v>
      </c>
    </row>
  </sheetData>
  <mergeCells count="5">
    <mergeCell ref="A5:A6"/>
    <mergeCell ref="A7:A8"/>
    <mergeCell ref="A9:A10"/>
    <mergeCell ref="A11:B11"/>
    <mergeCell ref="A12:B1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2" width="12.625" style="1" customWidth="1"/>
    <col min="3" max="3" width="15.625" style="1" customWidth="1"/>
    <col min="4" max="7" width="12.875" style="1" customWidth="1"/>
  </cols>
  <sheetData>
    <row r="2" spans="1:7" x14ac:dyDescent="0.3">
      <c r="A2" s="24" t="s">
        <v>69</v>
      </c>
      <c r="B2" s="24" t="s">
        <v>70</v>
      </c>
      <c r="C2" s="24" t="s">
        <v>71</v>
      </c>
      <c r="D2" s="24" t="s">
        <v>72</v>
      </c>
      <c r="E2" s="24" t="s">
        <v>73</v>
      </c>
      <c r="F2" s="24" t="s">
        <v>74</v>
      </c>
      <c r="G2" s="24" t="s">
        <v>75</v>
      </c>
    </row>
    <row r="3" spans="1:7" x14ac:dyDescent="0.3">
      <c r="A3" s="20" t="s">
        <v>76</v>
      </c>
      <c r="B3" s="20" t="s">
        <v>77</v>
      </c>
      <c r="C3" s="20" t="s">
        <v>78</v>
      </c>
      <c r="D3" s="31">
        <v>1500800</v>
      </c>
      <c r="E3" s="31">
        <v>169400</v>
      </c>
      <c r="F3" s="31">
        <v>2110900</v>
      </c>
      <c r="G3" s="31">
        <v>3781100</v>
      </c>
    </row>
    <row r="4" spans="1:7" x14ac:dyDescent="0.3">
      <c r="A4" s="20" t="s">
        <v>79</v>
      </c>
      <c r="B4" s="20" t="s">
        <v>80</v>
      </c>
      <c r="C4" s="20" t="s">
        <v>81</v>
      </c>
      <c r="D4" s="31">
        <v>760000</v>
      </c>
      <c r="E4" s="31">
        <v>952310</v>
      </c>
      <c r="F4" s="31">
        <v>1800000</v>
      </c>
      <c r="G4" s="31">
        <v>3512310</v>
      </c>
    </row>
    <row r="5" spans="1:7" x14ac:dyDescent="0.3">
      <c r="A5" s="20" t="s">
        <v>82</v>
      </c>
      <c r="B5" s="20" t="s">
        <v>83</v>
      </c>
      <c r="C5" s="20" t="s">
        <v>78</v>
      </c>
      <c r="D5" s="31">
        <v>1571000</v>
      </c>
      <c r="E5" s="31">
        <v>900500</v>
      </c>
      <c r="F5" s="31">
        <v>1229000</v>
      </c>
      <c r="G5" s="31">
        <v>3700500</v>
      </c>
    </row>
    <row r="6" spans="1:7" x14ac:dyDescent="0.3">
      <c r="A6" s="20" t="s">
        <v>76</v>
      </c>
      <c r="B6" s="20" t="s">
        <v>77</v>
      </c>
      <c r="C6" s="20" t="s">
        <v>84</v>
      </c>
      <c r="D6" s="31">
        <v>720000</v>
      </c>
      <c r="E6" s="31">
        <v>583900</v>
      </c>
      <c r="F6" s="31">
        <v>620700</v>
      </c>
      <c r="G6" s="31">
        <v>1924600</v>
      </c>
    </row>
    <row r="7" spans="1:7" x14ac:dyDescent="0.3">
      <c r="A7" s="20" t="s">
        <v>79</v>
      </c>
      <c r="B7" s="20" t="s">
        <v>80</v>
      </c>
      <c r="C7" s="20" t="s">
        <v>81</v>
      </c>
      <c r="D7" s="31">
        <v>1038000</v>
      </c>
      <c r="E7" s="31">
        <v>1549600</v>
      </c>
      <c r="F7" s="31">
        <v>999600</v>
      </c>
      <c r="G7" s="31">
        <v>3587200</v>
      </c>
    </row>
    <row r="8" spans="1:7" x14ac:dyDescent="0.3">
      <c r="A8" s="20" t="s">
        <v>76</v>
      </c>
      <c r="B8" s="20" t="s">
        <v>83</v>
      </c>
      <c r="C8" s="20" t="s">
        <v>84</v>
      </c>
      <c r="D8" s="31">
        <v>670000</v>
      </c>
      <c r="E8" s="31">
        <v>812000</v>
      </c>
      <c r="F8" s="31">
        <v>590300</v>
      </c>
      <c r="G8" s="31">
        <v>2072300</v>
      </c>
    </row>
    <row r="9" spans="1:7" x14ac:dyDescent="0.3">
      <c r="A9" s="20" t="s">
        <v>82</v>
      </c>
      <c r="B9" s="20" t="s">
        <v>77</v>
      </c>
      <c r="C9" s="20" t="s">
        <v>78</v>
      </c>
      <c r="D9" s="31">
        <v>1200000</v>
      </c>
      <c r="E9" s="31">
        <v>901200</v>
      </c>
      <c r="F9" s="31">
        <v>158900</v>
      </c>
      <c r="G9" s="31">
        <v>2260100</v>
      </c>
    </row>
    <row r="10" spans="1:7" x14ac:dyDescent="0.3">
      <c r="A10" s="20" t="s">
        <v>79</v>
      </c>
      <c r="B10" s="20" t="s">
        <v>80</v>
      </c>
      <c r="C10" s="20" t="s">
        <v>81</v>
      </c>
      <c r="D10" s="31">
        <v>1150000</v>
      </c>
      <c r="E10" s="31">
        <v>812000</v>
      </c>
      <c r="F10" s="31">
        <v>1050300</v>
      </c>
      <c r="G10" s="31">
        <v>3012300</v>
      </c>
    </row>
    <row r="11" spans="1:7" x14ac:dyDescent="0.3">
      <c r="A11" s="20" t="s">
        <v>76</v>
      </c>
      <c r="B11" s="20" t="s">
        <v>77</v>
      </c>
      <c r="C11" s="20" t="s">
        <v>84</v>
      </c>
      <c r="D11" s="31">
        <v>507000</v>
      </c>
      <c r="E11" s="31">
        <v>746000</v>
      </c>
      <c r="F11" s="31">
        <v>600100</v>
      </c>
      <c r="G11" s="31">
        <v>1853100</v>
      </c>
    </row>
    <row r="12" spans="1:7" x14ac:dyDescent="0.3">
      <c r="A12" s="20" t="s">
        <v>82</v>
      </c>
      <c r="B12" s="20" t="s">
        <v>83</v>
      </c>
      <c r="C12" s="20" t="s">
        <v>81</v>
      </c>
      <c r="D12" s="31">
        <v>1070000</v>
      </c>
      <c r="E12" s="31">
        <v>992900</v>
      </c>
      <c r="F12" s="31">
        <v>649400</v>
      </c>
      <c r="G12" s="31">
        <v>2712300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H26" sqref="H26"/>
    </sheetView>
  </sheetViews>
  <sheetFormatPr defaultRowHeight="16.5" x14ac:dyDescent="0.3"/>
  <cols>
    <col min="1" max="1" width="12.625" style="1" customWidth="1"/>
    <col min="2" max="2" width="15.625" style="1" customWidth="1"/>
    <col min="3" max="6" width="12.625" style="1" customWidth="1"/>
  </cols>
  <sheetData>
    <row r="2" spans="1:6" x14ac:dyDescent="0.3">
      <c r="A2" s="24" t="s">
        <v>70</v>
      </c>
      <c r="B2" s="24" t="s">
        <v>71</v>
      </c>
      <c r="C2" s="24" t="s">
        <v>72</v>
      </c>
      <c r="D2" s="24" t="s">
        <v>73</v>
      </c>
      <c r="E2" s="24" t="s">
        <v>74</v>
      </c>
      <c r="F2" s="24" t="s">
        <v>128</v>
      </c>
    </row>
    <row r="3" spans="1:6" x14ac:dyDescent="0.3">
      <c r="A3" s="20" t="s">
        <v>77</v>
      </c>
      <c r="B3" s="20" t="s">
        <v>78</v>
      </c>
      <c r="C3" s="25">
        <v>2700800</v>
      </c>
      <c r="D3" s="25">
        <v>1070600</v>
      </c>
      <c r="E3" s="25">
        <v>1229000</v>
      </c>
      <c r="F3" s="25">
        <v>5000400</v>
      </c>
    </row>
    <row r="4" spans="1:6" x14ac:dyDescent="0.3">
      <c r="A4" s="20" t="s">
        <v>80</v>
      </c>
      <c r="B4" s="20" t="s">
        <v>81</v>
      </c>
      <c r="C4" s="25">
        <v>1910000</v>
      </c>
      <c r="D4" s="25">
        <v>1764310</v>
      </c>
      <c r="E4" s="25">
        <v>2850300</v>
      </c>
      <c r="F4" s="25">
        <v>6524610</v>
      </c>
    </row>
    <row r="5" spans="1:6" x14ac:dyDescent="0.3">
      <c r="A5" s="20" t="s">
        <v>83</v>
      </c>
      <c r="B5" s="20" t="s">
        <v>78</v>
      </c>
      <c r="C5" s="25">
        <v>1571000</v>
      </c>
      <c r="D5" s="25">
        <v>2295600</v>
      </c>
      <c r="E5" s="25">
        <v>2269800</v>
      </c>
      <c r="F5" s="25">
        <v>6136400</v>
      </c>
    </row>
    <row r="6" spans="1:6" x14ac:dyDescent="0.3">
      <c r="A6" s="20" t="s">
        <v>126</v>
      </c>
      <c r="B6" s="20" t="s">
        <v>84</v>
      </c>
      <c r="C6" s="25">
        <v>1790000</v>
      </c>
      <c r="D6" s="25">
        <v>1576800</v>
      </c>
      <c r="E6" s="25">
        <v>1270100</v>
      </c>
      <c r="F6" s="25">
        <v>4636900</v>
      </c>
    </row>
    <row r="7" spans="1:6" x14ac:dyDescent="0.3">
      <c r="A7" s="20" t="s">
        <v>127</v>
      </c>
      <c r="B7" s="20" t="s">
        <v>81</v>
      </c>
      <c r="C7" s="25">
        <v>1545000</v>
      </c>
      <c r="D7" s="25">
        <v>900500</v>
      </c>
      <c r="E7" s="25">
        <v>1599700</v>
      </c>
      <c r="F7" s="25">
        <v>4045200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강사료내역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hmlee7</dc:creator>
  <cp:lastModifiedBy>서희종</cp:lastModifiedBy>
  <dcterms:created xsi:type="dcterms:W3CDTF">2019-07-05T13:25:44Z</dcterms:created>
  <dcterms:modified xsi:type="dcterms:W3CDTF">2019-10-01T06:53:35Z</dcterms:modified>
</cp:coreProperties>
</file>