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570" windowWidth="21810" windowHeight="10605"/>
  </bookViews>
  <sheets>
    <sheet name="판매관리" sheetId="1" r:id="rId1"/>
    <sheet name="부분합" sheetId="4" r:id="rId2"/>
    <sheet name="필터" sheetId="5" r:id="rId3"/>
    <sheet name="시나리오 요약" sheetId="9" r:id="rId4"/>
    <sheet name="시나리오" sheetId="6" r:id="rId5"/>
    <sheet name="피벗테이블 정답" sheetId="10" r:id="rId6"/>
    <sheet name="피벗테이블" sheetId="7" r:id="rId7"/>
    <sheet name="차트" sheetId="8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5" l="1"/>
  <c r="E17" i="4"/>
  <c r="D17" i="4"/>
  <c r="E12" i="4"/>
  <c r="E19" i="4" s="1"/>
  <c r="D12" i="4"/>
  <c r="E7" i="4"/>
  <c r="D7" i="4"/>
  <c r="D19" i="4" s="1"/>
  <c r="G18" i="4"/>
  <c r="F18" i="4"/>
  <c r="G13" i="4"/>
  <c r="G20" i="4" s="1"/>
  <c r="F13" i="4"/>
  <c r="G8" i="4"/>
  <c r="F8" i="4"/>
  <c r="F20" i="4" s="1"/>
  <c r="I4" i="1"/>
  <c r="I5" i="1"/>
  <c r="I6" i="1"/>
  <c r="I7" i="1"/>
  <c r="I8" i="1"/>
  <c r="I9" i="1"/>
  <c r="I10" i="1"/>
  <c r="I11" i="1"/>
  <c r="I12" i="1"/>
  <c r="H4" i="1"/>
  <c r="H5" i="1"/>
  <c r="H6" i="1"/>
  <c r="H7" i="1"/>
  <c r="H8" i="1"/>
  <c r="H9" i="1"/>
  <c r="H10" i="1"/>
  <c r="H11" i="1"/>
  <c r="H12" i="1"/>
  <c r="E15" i="1"/>
  <c r="E14" i="1"/>
  <c r="E13" i="1"/>
  <c r="I3" i="1"/>
  <c r="H3" i="1"/>
  <c r="G4" i="6" l="1"/>
  <c r="G5" i="6"/>
  <c r="G6" i="6"/>
  <c r="G7" i="6"/>
  <c r="G8" i="6"/>
  <c r="G9" i="6"/>
  <c r="G10" i="6"/>
  <c r="G11" i="6"/>
  <c r="G12" i="6"/>
  <c r="G3" i="6"/>
</calcChain>
</file>

<file path=xl/sharedStrings.xml><?xml version="1.0" encoding="utf-8"?>
<sst xmlns="http://schemas.openxmlformats.org/spreadsheetml/2006/main" count="207" uniqueCount="71">
  <si>
    <t>순위</t>
  </si>
  <si>
    <t>판매수량</t>
    <phoneticPr fontId="1" type="noConversion"/>
  </si>
  <si>
    <t>비고</t>
    <phoneticPr fontId="1" type="noConversion"/>
  </si>
  <si>
    <t>판매이익금</t>
    <phoneticPr fontId="1" type="noConversion"/>
  </si>
  <si>
    <t>거래일자</t>
    <phoneticPr fontId="1" type="noConversion"/>
  </si>
  <si>
    <t>거래처</t>
    <phoneticPr fontId="1" type="noConversion"/>
  </si>
  <si>
    <t>엑셀유통</t>
    <phoneticPr fontId="1" type="noConversion"/>
  </si>
  <si>
    <t>엑셀유통</t>
    <phoneticPr fontId="1" type="noConversion"/>
  </si>
  <si>
    <t>원서상사</t>
    <phoneticPr fontId="1" type="noConversion"/>
  </si>
  <si>
    <t>원서상사</t>
    <phoneticPr fontId="1" type="noConversion"/>
  </si>
  <si>
    <t>원서상사</t>
    <phoneticPr fontId="1" type="noConversion"/>
  </si>
  <si>
    <t>아이엠상회</t>
    <phoneticPr fontId="1" type="noConversion"/>
  </si>
  <si>
    <t>아이엠상회</t>
    <phoneticPr fontId="1" type="noConversion"/>
  </si>
  <si>
    <t>아이엠상회</t>
    <phoneticPr fontId="1" type="noConversion"/>
  </si>
  <si>
    <t>품목 001</t>
    <phoneticPr fontId="1" type="noConversion"/>
  </si>
  <si>
    <t>품목 001</t>
    <phoneticPr fontId="1" type="noConversion"/>
  </si>
  <si>
    <t>품목 017</t>
    <phoneticPr fontId="1" type="noConversion"/>
  </si>
  <si>
    <t>폼목 017</t>
    <phoneticPr fontId="1" type="noConversion"/>
  </si>
  <si>
    <t>품목 603</t>
    <phoneticPr fontId="1" type="noConversion"/>
  </si>
  <si>
    <t>품목 603</t>
    <phoneticPr fontId="1" type="noConversion"/>
  </si>
  <si>
    <t>품목ID</t>
    <phoneticPr fontId="1" type="noConversion"/>
  </si>
  <si>
    <t>매입단가</t>
    <phoneticPr fontId="1" type="noConversion"/>
  </si>
  <si>
    <t>판매단가</t>
    <phoneticPr fontId="1" type="noConversion"/>
  </si>
  <si>
    <t>판매단가</t>
    <phoneticPr fontId="1" type="noConversion"/>
  </si>
  <si>
    <t>판매수량</t>
    <phoneticPr fontId="1" type="noConversion"/>
  </si>
  <si>
    <t>판매이익금</t>
    <phoneticPr fontId="1" type="noConversion"/>
  </si>
  <si>
    <t>조건</t>
    <phoneticPr fontId="1" type="noConversion"/>
  </si>
  <si>
    <t>토건유통</t>
    <phoneticPr fontId="1" type="noConversion"/>
  </si>
  <si>
    <t>트레브상사</t>
    <phoneticPr fontId="1" type="noConversion"/>
  </si>
  <si>
    <t>상반기</t>
    <phoneticPr fontId="1" type="noConversion"/>
  </si>
  <si>
    <t>하반기</t>
    <phoneticPr fontId="1" type="noConversion"/>
  </si>
  <si>
    <t>연간 합계</t>
    <phoneticPr fontId="1" type="noConversion"/>
  </si>
  <si>
    <t>'매입단가' 중 두 번째로 큰 값</t>
    <phoneticPr fontId="1" type="noConversion"/>
  </si>
  <si>
    <t>'거래처'가 "엑셀유통"인 '판매단가'의 평균</t>
    <phoneticPr fontId="1" type="noConversion"/>
  </si>
  <si>
    <t>'판매이익금'의 최대값-최소값 차이</t>
    <phoneticPr fontId="1" type="noConversion"/>
  </si>
  <si>
    <t>아이엠상회 최대값</t>
  </si>
  <si>
    <t>엑셀유통 최대값</t>
  </si>
  <si>
    <t>원서상사 최대값</t>
  </si>
  <si>
    <t>전체 최대값</t>
  </si>
  <si>
    <t>아이엠상회 평균</t>
  </si>
  <si>
    <t>엑셀유통 평균</t>
  </si>
  <si>
    <t>원서상사 평균</t>
  </si>
  <si>
    <t>전체 평균</t>
  </si>
  <si>
    <t>$E$3</t>
  </si>
  <si>
    <t>$E$6</t>
  </si>
  <si>
    <t>$E$12</t>
  </si>
  <si>
    <t>$G$3</t>
  </si>
  <si>
    <t>$G$6</t>
  </si>
  <si>
    <t>$G$12</t>
  </si>
  <si>
    <t>판매단가 950 증가</t>
  </si>
  <si>
    <t>만든 사람 Windows User 날짜 2019-01-04</t>
  </si>
  <si>
    <t>판매단가 425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</si>
  <si>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</si>
  <si>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</si>
  <si>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</si>
  <si>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</si>
  <si>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</si>
  <si>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</si>
  <si>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</si>
  <si>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아이엠상회</t>
  </si>
  <si>
    <t>엑셀유통</t>
  </si>
  <si>
    <t>원서상사</t>
  </si>
  <si>
    <t>품목 001</t>
  </si>
  <si>
    <t>품목 603</t>
  </si>
  <si>
    <t>전체 평균 : 매입단가</t>
  </si>
  <si>
    <t>평균 : 매입단가</t>
  </si>
  <si>
    <t>전체 평균 : 판매단가</t>
  </si>
  <si>
    <t>평균 : 판매단가</t>
  </si>
  <si>
    <t>품목ID</t>
  </si>
  <si>
    <t>거래처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</si>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</sst>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@&quot;(주)&quot;"/>
    <numFmt numFmtId="178" formatCode="#&quot;등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176" fontId="0" fillId="5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alignment horizontal="center" readingOrder="0"/>
    </dxf>
    <dxf>
      <numFmt numFmtId="176" formatCode="#,##0_ "/>
    </dxf>
    <dxf>
      <font>
        <b/>
        <i val="0"/>
        <color rgb="FF0020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itchFamily="17" charset="-127"/>
                <a:ea typeface="궁서체" pitchFamily="17" charset="-127"/>
              </a:defRPr>
            </a:pPr>
            <a:r>
              <a:rPr lang="ko-KR" sz="1800" b="0" i="1">
                <a:latin typeface="궁서체" pitchFamily="17" charset="-127"/>
                <a:ea typeface="궁서체" pitchFamily="17" charset="-127"/>
              </a:rPr>
              <a:t>연간 거래처 판매이익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차트!$C$2</c:f>
              <c:strCache>
                <c:ptCount val="1"/>
                <c:pt idx="0">
                  <c:v>상반기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엑셀유통</c:v>
                </c:pt>
                <c:pt idx="1">
                  <c:v>원서상사</c:v>
                </c:pt>
                <c:pt idx="2">
                  <c:v>아이엠상회</c:v>
                </c:pt>
                <c:pt idx="3">
                  <c:v>토건유통</c:v>
                </c:pt>
                <c:pt idx="4">
                  <c:v>트레브상사</c:v>
                </c:pt>
              </c:strCache>
            </c:strRef>
          </c:cat>
          <c:val>
            <c:numRef>
              <c:f>차트!$C$3:$C$7</c:f>
              <c:numCache>
                <c:formatCode>#,##0_ </c:formatCode>
                <c:ptCount val="5"/>
                <c:pt idx="0">
                  <c:v>40680</c:v>
                </c:pt>
                <c:pt idx="1">
                  <c:v>27120</c:v>
                </c:pt>
                <c:pt idx="2">
                  <c:v>18080</c:v>
                </c:pt>
                <c:pt idx="3">
                  <c:v>31640</c:v>
                </c:pt>
                <c:pt idx="4">
                  <c:v>49720</c:v>
                </c:pt>
              </c:numCache>
            </c:numRef>
          </c:val>
        </c:ser>
        <c:ser>
          <c:idx val="1"/>
          <c:order val="1"/>
          <c:tx>
            <c:strRef>
              <c:f>차트!$D$2</c:f>
              <c:strCache>
                <c:ptCount val="1"/>
                <c:pt idx="0">
                  <c:v>하반기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엑셀유통</c:v>
                </c:pt>
                <c:pt idx="1">
                  <c:v>원서상사</c:v>
                </c:pt>
                <c:pt idx="2">
                  <c:v>아이엠상회</c:v>
                </c:pt>
                <c:pt idx="3">
                  <c:v>토건유통</c:v>
                </c:pt>
                <c:pt idx="4">
                  <c:v>트레브상사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36160</c:v>
                </c:pt>
                <c:pt idx="1">
                  <c:v>58760</c:v>
                </c:pt>
                <c:pt idx="2">
                  <c:v>27120</c:v>
                </c:pt>
                <c:pt idx="3">
                  <c:v>45200</c:v>
                </c:pt>
                <c:pt idx="4">
                  <c:v>63280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259456"/>
        <c:axId val="262260992"/>
      </c:barChart>
      <c:catAx>
        <c:axId val="26225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62260992"/>
        <c:crosses val="autoZero"/>
        <c:auto val="1"/>
        <c:lblAlgn val="ctr"/>
        <c:lblOffset val="100"/>
        <c:noMultiLvlLbl val="0"/>
      </c:catAx>
      <c:valAx>
        <c:axId val="26226099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62259456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path path="rect">
            <a:fillToRect l="50000" t="50000" r="50000" b="50000"/>
          </a:path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>
        <a:srgbClr val="7030A0"/>
      </a:solidFill>
      <a:prstDash val="sysDash"/>
    </a:ln>
  </c:spPr>
  <c:txPr>
    <a:bodyPr/>
    <a:lstStyle/>
    <a:p>
      <a:pPr>
        <a:defRPr sz="900">
          <a:latin typeface="굴림체" pitchFamily="49" charset="-127"/>
          <a:ea typeface="굴림체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47625</xdr:rowOff>
    </xdr:from>
    <xdr:to>
      <xdr:col>7</xdr:col>
      <xdr:colOff>676275</xdr:colOff>
      <xdr:row>0</xdr:row>
      <xdr:rowOff>952500</xdr:rowOff>
    </xdr:to>
    <xdr:sp macro="" textlink="">
      <xdr:nvSpPr>
        <xdr:cNvPr id="2" name="모서리가 접힌 도형 1"/>
        <xdr:cNvSpPr/>
      </xdr:nvSpPr>
      <xdr:spPr>
        <a:xfrm>
          <a:off x="1028700" y="47625"/>
          <a:ext cx="5991225" cy="904875"/>
        </a:xfrm>
        <a:prstGeom prst="foldedCorner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800" u="sng">
              <a:latin typeface="궁서체" pitchFamily="17" charset="-127"/>
              <a:ea typeface="궁서체" pitchFamily="17" charset="-127"/>
            </a:rPr>
            <a:t>하반기 거래처 판매관리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9</xdr:row>
      <xdr:rowOff>38100</xdr:rowOff>
    </xdr:from>
    <xdr:to>
      <xdr:col>7</xdr:col>
      <xdr:colOff>647700</xdr:colOff>
      <xdr:row>24</xdr:row>
      <xdr:rowOff>190500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469.595274884261" createdVersion="4" refreshedVersion="4" minRefreshableVersion="3" recordCount="10">
  <cacheSource type="worksheet">
    <worksheetSource ref="A2:G12" sheet="피벗테이블"/>
  </cacheSource>
  <cacheFields count="7">
    <cacheField name="거래일자" numFmtId="14">
      <sharedItems containsSemiMixedTypes="0" containsNonDate="0" containsDate="1" containsString="0" minDate="2019-06-17T00:00:00" maxDate="2019-09-10T00:00:00"/>
    </cacheField>
    <cacheField name="거래처" numFmtId="0">
      <sharedItems count="3">
        <s v="엑셀유통"/>
        <s v="원서상사"/>
        <s v="아이엠상회"/>
      </sharedItems>
    </cacheField>
    <cacheField name="품목ID" numFmtId="0">
      <sharedItems count="4">
        <s v="품목 001"/>
        <s v="품목 017"/>
        <s v="품목 603"/>
        <s v="폼목 017"/>
      </sharedItems>
    </cacheField>
    <cacheField name="매입단가" numFmtId="176">
      <sharedItems containsSemiMixedTypes="0" containsString="0" containsNumber="1" containsInteger="1" minValue="2400" maxValue="4260"/>
    </cacheField>
    <cacheField name="판매단가" numFmtId="176">
      <sharedItems containsSemiMixedTypes="0" containsString="0" containsNumber="1" containsInteger="1" minValue="2980" maxValue="4975"/>
    </cacheField>
    <cacheField name="판매수량" numFmtId="176">
      <sharedItems containsSemiMixedTypes="0" containsString="0" containsNumber="1" containsInteger="1" minValue="127" maxValue="337"/>
    </cacheField>
    <cacheField name="판매이익금" numFmtId="176">
      <sharedItems containsSemiMixedTypes="0" containsString="0" containsNumber="1" containsInteger="1" minValue="90805" maxValue="2375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d v="2019-06-17T00:00:00"/>
    <x v="0"/>
    <x v="0"/>
    <n v="3780"/>
    <n v="4520"/>
    <n v="321"/>
    <n v="237540"/>
  </r>
  <r>
    <d v="2019-06-25T00:00:00"/>
    <x v="1"/>
    <x v="1"/>
    <n v="2400"/>
    <n v="2980"/>
    <n v="199"/>
    <n v="115420"/>
  </r>
  <r>
    <d v="2019-06-28T00:00:00"/>
    <x v="2"/>
    <x v="0"/>
    <n v="3780"/>
    <n v="4520"/>
    <n v="224"/>
    <n v="165760"/>
  </r>
  <r>
    <d v="2019-07-02T00:00:00"/>
    <x v="0"/>
    <x v="2"/>
    <n v="4260"/>
    <n v="4975"/>
    <n v="127"/>
    <n v="90805"/>
  </r>
  <r>
    <d v="2019-07-11T00:00:00"/>
    <x v="2"/>
    <x v="1"/>
    <n v="2400"/>
    <n v="2980"/>
    <n v="224"/>
    <n v="129920"/>
  </r>
  <r>
    <d v="2019-07-17T00:00:00"/>
    <x v="1"/>
    <x v="0"/>
    <n v="3780"/>
    <n v="4520"/>
    <n v="315"/>
    <n v="233100"/>
  </r>
  <r>
    <d v="2019-08-22T00:00:00"/>
    <x v="2"/>
    <x v="3"/>
    <n v="2400"/>
    <n v="2980"/>
    <n v="337"/>
    <n v="195460"/>
  </r>
  <r>
    <d v="2019-08-26T00:00:00"/>
    <x v="1"/>
    <x v="2"/>
    <n v="4260"/>
    <n v="4975"/>
    <n v="216"/>
    <n v="154440"/>
  </r>
  <r>
    <d v="2019-09-02T00:00:00"/>
    <x v="2"/>
    <x v="2"/>
    <n v="4260"/>
    <n v="4975"/>
    <n v="193"/>
    <n v="137995"/>
  </r>
  <r>
    <d v="2019-09-09T00:00:00"/>
    <x v="0"/>
    <x v="1"/>
    <n v="2400"/>
    <n v="2980"/>
    <n v="229"/>
    <n v="1328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3" cacheId="0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D12" firstHeaderRow="1" firstDataRow="2" firstDataCol="2"/>
  <pivotFields count="7">
    <pivotField compact="0" numFmtId="14" outline="0" showAll="0"/>
    <pivotField axis="axisRow" compact="0" outline="0" showAll="0">
      <items count="4">
        <item x="2"/>
        <item x="0"/>
        <item x="1"/>
        <item t="default"/>
      </items>
    </pivotField>
    <pivotField axis="axisCol" compact="0" outline="0" showAll="0">
      <items count="5">
        <item h="1" x="3"/>
        <item x="0"/>
        <item h="1" x="1"/>
        <item x="2"/>
        <item t="default"/>
      </items>
    </pivotField>
    <pivotField dataField="1" compact="0" numFmtId="176" outline="0" showAll="0"/>
    <pivotField dataField="1" compact="0" numFmtId="176" outline="0" showAll="0"/>
    <pivotField compact="0" numFmtId="176" outline="0" showAll="0"/>
    <pivotField compact="0" numFmtId="176" outline="0" showAll="0"/>
  </pivotFields>
  <rowFields count="2">
    <field x="1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2"/>
  </colFields>
  <colItems count="2">
    <i>
      <x v="1"/>
    </i>
    <i>
      <x v="3"/>
    </i>
  </colItems>
  <dataFields count="2">
    <dataField name="평균 : 매입단가" fld="3" subtotal="average" baseField="1" baseItem="0"/>
    <dataField name="평균 : 판매단가" fld="4" subtotal="average" baseField="1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Dark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1" width="13" customWidth="1"/>
    <col min="2" max="2" width="16.625" customWidth="1"/>
    <col min="3" max="3" width="12.25" customWidth="1"/>
    <col min="4" max="6" width="10" style="1" customWidth="1"/>
    <col min="7" max="7" width="11.375" style="1" customWidth="1"/>
    <col min="8" max="8" width="9.25" customWidth="1"/>
    <col min="9" max="9" width="10.5" customWidth="1"/>
  </cols>
  <sheetData>
    <row r="1" spans="1:9" ht="80.099999999999994" customHeight="1" x14ac:dyDescent="0.3"/>
    <row r="2" spans="1:9" ht="18" customHeight="1" x14ac:dyDescent="0.3">
      <c r="A2" s="11" t="s">
        <v>4</v>
      </c>
      <c r="B2" s="11" t="s">
        <v>5</v>
      </c>
      <c r="C2" s="11" t="s">
        <v>20</v>
      </c>
      <c r="D2" s="11" t="s">
        <v>21</v>
      </c>
      <c r="E2" s="11" t="s">
        <v>22</v>
      </c>
      <c r="F2" s="11" t="s">
        <v>1</v>
      </c>
      <c r="G2" s="11" t="s">
        <v>3</v>
      </c>
      <c r="H2" s="11" t="s">
        <v>0</v>
      </c>
      <c r="I2" s="11" t="s">
        <v>2</v>
      </c>
    </row>
    <row r="3" spans="1:9" ht="18" customHeight="1" x14ac:dyDescent="0.3">
      <c r="A3" s="4">
        <v>43633</v>
      </c>
      <c r="B3" s="13" t="s">
        <v>6</v>
      </c>
      <c r="C3" s="10" t="s">
        <v>14</v>
      </c>
      <c r="D3" s="12">
        <v>3780</v>
      </c>
      <c r="E3" s="12">
        <v>4520</v>
      </c>
      <c r="F3" s="12">
        <v>321</v>
      </c>
      <c r="G3" s="12">
        <v>237540</v>
      </c>
      <c r="H3" s="14">
        <f>RANK(G3,$G$3:$G$12)</f>
        <v>1</v>
      </c>
      <c r="I3" s="10" t="str">
        <f>IF(D3&gt;=4000,"고가품","")</f>
        <v/>
      </c>
    </row>
    <row r="4" spans="1:9" ht="18" customHeight="1" x14ac:dyDescent="0.3">
      <c r="A4" s="4">
        <v>43641</v>
      </c>
      <c r="B4" s="13" t="s">
        <v>8</v>
      </c>
      <c r="C4" s="10" t="s">
        <v>16</v>
      </c>
      <c r="D4" s="12">
        <v>2400</v>
      </c>
      <c r="E4" s="12">
        <v>2980</v>
      </c>
      <c r="F4" s="12">
        <v>199</v>
      </c>
      <c r="G4" s="12">
        <v>115420</v>
      </c>
      <c r="H4" s="14">
        <f t="shared" ref="H4:H12" si="0">RANK(G4,$G$3:$G$12)</f>
        <v>9</v>
      </c>
      <c r="I4" s="10" t="str">
        <f t="shared" ref="I4:I12" si="1">IF(D4&gt;=4000,"고가품","")</f>
        <v/>
      </c>
    </row>
    <row r="5" spans="1:9" ht="18" customHeight="1" x14ac:dyDescent="0.3">
      <c r="A5" s="4">
        <v>43644</v>
      </c>
      <c r="B5" s="13" t="s">
        <v>11</v>
      </c>
      <c r="C5" s="10" t="s">
        <v>15</v>
      </c>
      <c r="D5" s="12">
        <v>3780</v>
      </c>
      <c r="E5" s="12">
        <v>4520</v>
      </c>
      <c r="F5" s="12">
        <v>224</v>
      </c>
      <c r="G5" s="12">
        <v>165760</v>
      </c>
      <c r="H5" s="14">
        <f t="shared" si="0"/>
        <v>4</v>
      </c>
      <c r="I5" s="10" t="str">
        <f t="shared" si="1"/>
        <v/>
      </c>
    </row>
    <row r="6" spans="1:9" ht="18" customHeight="1" x14ac:dyDescent="0.3">
      <c r="A6" s="4">
        <v>43648</v>
      </c>
      <c r="B6" s="13" t="s">
        <v>7</v>
      </c>
      <c r="C6" s="10" t="s">
        <v>18</v>
      </c>
      <c r="D6" s="12">
        <v>4260</v>
      </c>
      <c r="E6" s="12">
        <v>4975</v>
      </c>
      <c r="F6" s="12">
        <v>127</v>
      </c>
      <c r="G6" s="12">
        <v>90805</v>
      </c>
      <c r="H6" s="14">
        <f t="shared" si="0"/>
        <v>10</v>
      </c>
      <c r="I6" s="10" t="str">
        <f t="shared" si="1"/>
        <v>고가품</v>
      </c>
    </row>
    <row r="7" spans="1:9" ht="18" customHeight="1" x14ac:dyDescent="0.3">
      <c r="A7" s="4">
        <v>43657</v>
      </c>
      <c r="B7" s="13" t="s">
        <v>12</v>
      </c>
      <c r="C7" s="10" t="s">
        <v>16</v>
      </c>
      <c r="D7" s="12">
        <v>2400</v>
      </c>
      <c r="E7" s="12">
        <v>2980</v>
      </c>
      <c r="F7" s="12">
        <v>224</v>
      </c>
      <c r="G7" s="12">
        <v>129920</v>
      </c>
      <c r="H7" s="14">
        <f t="shared" si="0"/>
        <v>8</v>
      </c>
      <c r="I7" s="10" t="str">
        <f t="shared" si="1"/>
        <v/>
      </c>
    </row>
    <row r="8" spans="1:9" ht="18" customHeight="1" x14ac:dyDescent="0.3">
      <c r="A8" s="4">
        <v>43663</v>
      </c>
      <c r="B8" s="13" t="s">
        <v>10</v>
      </c>
      <c r="C8" s="10" t="s">
        <v>14</v>
      </c>
      <c r="D8" s="12">
        <v>3780</v>
      </c>
      <c r="E8" s="12">
        <v>4520</v>
      </c>
      <c r="F8" s="12">
        <v>315</v>
      </c>
      <c r="G8" s="12">
        <v>233100</v>
      </c>
      <c r="H8" s="14">
        <f t="shared" si="0"/>
        <v>2</v>
      </c>
      <c r="I8" s="10" t="str">
        <f t="shared" si="1"/>
        <v/>
      </c>
    </row>
    <row r="9" spans="1:9" ht="18" customHeight="1" x14ac:dyDescent="0.3">
      <c r="A9" s="4">
        <v>43699</v>
      </c>
      <c r="B9" s="13" t="s">
        <v>13</v>
      </c>
      <c r="C9" s="10" t="s">
        <v>17</v>
      </c>
      <c r="D9" s="12">
        <v>2400</v>
      </c>
      <c r="E9" s="12">
        <v>2980</v>
      </c>
      <c r="F9" s="12">
        <v>337</v>
      </c>
      <c r="G9" s="12">
        <v>195460</v>
      </c>
      <c r="H9" s="14">
        <f t="shared" si="0"/>
        <v>3</v>
      </c>
      <c r="I9" s="10" t="str">
        <f t="shared" si="1"/>
        <v/>
      </c>
    </row>
    <row r="10" spans="1:9" ht="18" customHeight="1" x14ac:dyDescent="0.3">
      <c r="A10" s="4">
        <v>43703</v>
      </c>
      <c r="B10" s="13" t="s">
        <v>9</v>
      </c>
      <c r="C10" s="10" t="s">
        <v>19</v>
      </c>
      <c r="D10" s="12">
        <v>4260</v>
      </c>
      <c r="E10" s="12">
        <v>4975</v>
      </c>
      <c r="F10" s="12">
        <v>216</v>
      </c>
      <c r="G10" s="12">
        <v>154440</v>
      </c>
      <c r="H10" s="14">
        <f t="shared" si="0"/>
        <v>5</v>
      </c>
      <c r="I10" s="10" t="str">
        <f t="shared" si="1"/>
        <v>고가품</v>
      </c>
    </row>
    <row r="11" spans="1:9" ht="18" customHeight="1" x14ac:dyDescent="0.3">
      <c r="A11" s="4">
        <v>43710</v>
      </c>
      <c r="B11" s="13" t="s">
        <v>12</v>
      </c>
      <c r="C11" s="10" t="s">
        <v>18</v>
      </c>
      <c r="D11" s="12">
        <v>4260</v>
      </c>
      <c r="E11" s="12">
        <v>4975</v>
      </c>
      <c r="F11" s="12">
        <v>193</v>
      </c>
      <c r="G11" s="12">
        <v>137995</v>
      </c>
      <c r="H11" s="14">
        <f t="shared" si="0"/>
        <v>6</v>
      </c>
      <c r="I11" s="10" t="str">
        <f t="shared" si="1"/>
        <v>고가품</v>
      </c>
    </row>
    <row r="12" spans="1:9" ht="18" customHeight="1" x14ac:dyDescent="0.3">
      <c r="A12" s="4">
        <v>43717</v>
      </c>
      <c r="B12" s="13" t="s">
        <v>7</v>
      </c>
      <c r="C12" s="10" t="s">
        <v>16</v>
      </c>
      <c r="D12" s="12">
        <v>2400</v>
      </c>
      <c r="E12" s="12">
        <v>2980</v>
      </c>
      <c r="F12" s="12">
        <v>229</v>
      </c>
      <c r="G12" s="12">
        <v>132820</v>
      </c>
      <c r="H12" s="14">
        <f t="shared" si="0"/>
        <v>7</v>
      </c>
      <c r="I12" s="10" t="str">
        <f t="shared" si="1"/>
        <v/>
      </c>
    </row>
    <row r="13" spans="1:9" ht="18" customHeight="1" x14ac:dyDescent="0.3">
      <c r="A13" s="42" t="s">
        <v>32</v>
      </c>
      <c r="B13" s="43"/>
      <c r="C13" s="43"/>
      <c r="D13" s="44"/>
      <c r="E13" s="40">
        <f>LARGE(D3:D12,2)</f>
        <v>4260</v>
      </c>
      <c r="F13" s="40"/>
      <c r="G13" s="40"/>
      <c r="H13" s="41"/>
      <c r="I13" s="41"/>
    </row>
    <row r="14" spans="1:9" ht="18" customHeight="1" x14ac:dyDescent="0.3">
      <c r="A14" s="42" t="s">
        <v>33</v>
      </c>
      <c r="B14" s="43"/>
      <c r="C14" s="43"/>
      <c r="D14" s="44"/>
      <c r="E14" s="40">
        <f>DAVERAGE(A2:I12,E2,B2:B3)</f>
        <v>4158.333333333333</v>
      </c>
      <c r="F14" s="40"/>
      <c r="G14" s="40"/>
      <c r="H14" s="41"/>
      <c r="I14" s="41"/>
    </row>
    <row r="15" spans="1:9" ht="18" customHeight="1" x14ac:dyDescent="0.3">
      <c r="A15" s="42" t="s">
        <v>34</v>
      </c>
      <c r="B15" s="43"/>
      <c r="C15" s="43"/>
      <c r="D15" s="44"/>
      <c r="E15" s="40">
        <f>MAX(G3:G12)-MIN(G3:G12)</f>
        <v>146735</v>
      </c>
      <c r="F15" s="40"/>
      <c r="G15" s="40"/>
      <c r="H15" s="41"/>
      <c r="I15" s="41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2" priority="1">
      <formula>$G3&gt;=150000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ColWidth="8.875" defaultRowHeight="16.5" outlineLevelRow="3" outlineLevelCol="1" x14ac:dyDescent="0.3"/>
  <cols>
    <col min="1" max="1" width="12.625" style="1" customWidth="1"/>
    <col min="2" max="2" width="18.625" style="1" customWidth="1"/>
    <col min="3" max="3" width="13.625" style="1" customWidth="1"/>
    <col min="4" max="6" width="11.125" style="1" customWidth="1" outlineLevel="1"/>
    <col min="7" max="7" width="14.125" style="1" customWidth="1"/>
    <col min="8" max="16384" width="8.875" style="1"/>
  </cols>
  <sheetData>
    <row r="2" spans="1:7" x14ac:dyDescent="0.3">
      <c r="A2" s="8" t="s">
        <v>4</v>
      </c>
      <c r="B2" s="9" t="s">
        <v>5</v>
      </c>
      <c r="C2" s="9" t="s">
        <v>20</v>
      </c>
      <c r="D2" s="9" t="s">
        <v>21</v>
      </c>
      <c r="E2" s="9" t="s">
        <v>23</v>
      </c>
      <c r="F2" s="9" t="s">
        <v>24</v>
      </c>
      <c r="G2" s="9" t="s">
        <v>25</v>
      </c>
    </row>
    <row r="3" spans="1:7" outlineLevel="3" x14ac:dyDescent="0.3">
      <c r="A3" s="4">
        <v>43644</v>
      </c>
      <c r="B3" s="3" t="s">
        <v>11</v>
      </c>
      <c r="C3" s="2" t="s">
        <v>14</v>
      </c>
      <c r="D3" s="6">
        <v>3780</v>
      </c>
      <c r="E3" s="6">
        <v>4520</v>
      </c>
      <c r="F3" s="6">
        <v>224</v>
      </c>
      <c r="G3" s="6">
        <v>165760</v>
      </c>
    </row>
    <row r="4" spans="1:7" outlineLevel="3" x14ac:dyDescent="0.3">
      <c r="A4" s="4">
        <v>43657</v>
      </c>
      <c r="B4" s="3" t="s">
        <v>11</v>
      </c>
      <c r="C4" s="2" t="s">
        <v>16</v>
      </c>
      <c r="D4" s="6">
        <v>2400</v>
      </c>
      <c r="E4" s="6">
        <v>2980</v>
      </c>
      <c r="F4" s="6">
        <v>224</v>
      </c>
      <c r="G4" s="6">
        <v>129920</v>
      </c>
    </row>
    <row r="5" spans="1:7" outlineLevel="3" x14ac:dyDescent="0.3">
      <c r="A5" s="4">
        <v>43699</v>
      </c>
      <c r="B5" s="3" t="s">
        <v>11</v>
      </c>
      <c r="C5" s="2" t="s">
        <v>17</v>
      </c>
      <c r="D5" s="6">
        <v>2400</v>
      </c>
      <c r="E5" s="6">
        <v>2980</v>
      </c>
      <c r="F5" s="6">
        <v>337</v>
      </c>
      <c r="G5" s="6">
        <v>195460</v>
      </c>
    </row>
    <row r="6" spans="1:7" outlineLevel="3" x14ac:dyDescent="0.3">
      <c r="A6" s="4">
        <v>43710</v>
      </c>
      <c r="B6" s="3" t="s">
        <v>11</v>
      </c>
      <c r="C6" s="2" t="s">
        <v>18</v>
      </c>
      <c r="D6" s="6">
        <v>4260</v>
      </c>
      <c r="E6" s="6">
        <v>4975</v>
      </c>
      <c r="F6" s="6">
        <v>193</v>
      </c>
      <c r="G6" s="6">
        <v>137995</v>
      </c>
    </row>
    <row r="7" spans="1:7" s="7" customFormat="1" outlineLevel="2" x14ac:dyDescent="0.3">
      <c r="A7" s="4"/>
      <c r="B7" s="15" t="s">
        <v>39</v>
      </c>
      <c r="C7" s="2"/>
      <c r="D7" s="6">
        <f>SUBTOTAL(1,D3:D6)</f>
        <v>3210</v>
      </c>
      <c r="E7" s="6">
        <f>SUBTOTAL(1,E3:E6)</f>
        <v>3863.75</v>
      </c>
      <c r="F7" s="6"/>
      <c r="G7" s="6"/>
    </row>
    <row r="8" spans="1:7" s="7" customFormat="1" outlineLevel="1" x14ac:dyDescent="0.3">
      <c r="A8" s="4"/>
      <c r="B8" s="15" t="s">
        <v>35</v>
      </c>
      <c r="C8" s="2"/>
      <c r="D8" s="6"/>
      <c r="E8" s="6"/>
      <c r="F8" s="6">
        <f>SUBTOTAL(4,F3:F6)</f>
        <v>337</v>
      </c>
      <c r="G8" s="6">
        <f>SUBTOTAL(4,G3:G6)</f>
        <v>195460</v>
      </c>
    </row>
    <row r="9" spans="1:7" outlineLevel="3" x14ac:dyDescent="0.3">
      <c r="A9" s="4">
        <v>43633</v>
      </c>
      <c r="B9" s="3" t="s">
        <v>6</v>
      </c>
      <c r="C9" s="2" t="s">
        <v>14</v>
      </c>
      <c r="D9" s="6">
        <v>3780</v>
      </c>
      <c r="E9" s="6">
        <v>4520</v>
      </c>
      <c r="F9" s="6">
        <v>321</v>
      </c>
      <c r="G9" s="6">
        <v>237540</v>
      </c>
    </row>
    <row r="10" spans="1:7" outlineLevel="3" x14ac:dyDescent="0.3">
      <c r="A10" s="4">
        <v>43648</v>
      </c>
      <c r="B10" s="3" t="s">
        <v>7</v>
      </c>
      <c r="C10" s="2" t="s">
        <v>18</v>
      </c>
      <c r="D10" s="6">
        <v>4260</v>
      </c>
      <c r="E10" s="6">
        <v>4975</v>
      </c>
      <c r="F10" s="6">
        <v>127</v>
      </c>
      <c r="G10" s="6">
        <v>90805</v>
      </c>
    </row>
    <row r="11" spans="1:7" outlineLevel="3" x14ac:dyDescent="0.3">
      <c r="A11" s="4">
        <v>43717</v>
      </c>
      <c r="B11" s="3" t="s">
        <v>7</v>
      </c>
      <c r="C11" s="2" t="s">
        <v>16</v>
      </c>
      <c r="D11" s="6">
        <v>2400</v>
      </c>
      <c r="E11" s="6">
        <v>2980</v>
      </c>
      <c r="F11" s="6">
        <v>229</v>
      </c>
      <c r="G11" s="6">
        <v>132820</v>
      </c>
    </row>
    <row r="12" spans="1:7" s="7" customFormat="1" outlineLevel="2" x14ac:dyDescent="0.3">
      <c r="A12" s="4"/>
      <c r="B12" s="15" t="s">
        <v>40</v>
      </c>
      <c r="C12" s="2"/>
      <c r="D12" s="6">
        <f>SUBTOTAL(1,D9:D11)</f>
        <v>3480</v>
      </c>
      <c r="E12" s="6">
        <f>SUBTOTAL(1,E9:E11)</f>
        <v>4158.333333333333</v>
      </c>
      <c r="F12" s="6"/>
      <c r="G12" s="6"/>
    </row>
    <row r="13" spans="1:7" s="7" customFormat="1" outlineLevel="1" x14ac:dyDescent="0.3">
      <c r="A13" s="4"/>
      <c r="B13" s="15" t="s">
        <v>36</v>
      </c>
      <c r="C13" s="2"/>
      <c r="D13" s="6"/>
      <c r="E13" s="6"/>
      <c r="F13" s="6">
        <f>SUBTOTAL(4,F9:F11)</f>
        <v>321</v>
      </c>
      <c r="G13" s="6">
        <f>SUBTOTAL(4,G9:G11)</f>
        <v>237540</v>
      </c>
    </row>
    <row r="14" spans="1:7" outlineLevel="3" x14ac:dyDescent="0.3">
      <c r="A14" s="4">
        <v>43641</v>
      </c>
      <c r="B14" s="3" t="s">
        <v>8</v>
      </c>
      <c r="C14" s="2" t="s">
        <v>16</v>
      </c>
      <c r="D14" s="6">
        <v>2400</v>
      </c>
      <c r="E14" s="6">
        <v>2980</v>
      </c>
      <c r="F14" s="6">
        <v>199</v>
      </c>
      <c r="G14" s="6">
        <v>115420</v>
      </c>
    </row>
    <row r="15" spans="1:7" outlineLevel="3" x14ac:dyDescent="0.3">
      <c r="A15" s="4">
        <v>43663</v>
      </c>
      <c r="B15" s="3" t="s">
        <v>8</v>
      </c>
      <c r="C15" s="2" t="s">
        <v>14</v>
      </c>
      <c r="D15" s="6">
        <v>3780</v>
      </c>
      <c r="E15" s="6">
        <v>4520</v>
      </c>
      <c r="F15" s="6">
        <v>315</v>
      </c>
      <c r="G15" s="6">
        <v>233100</v>
      </c>
    </row>
    <row r="16" spans="1:7" outlineLevel="3" x14ac:dyDescent="0.3">
      <c r="A16" s="4">
        <v>43703</v>
      </c>
      <c r="B16" s="3" t="s">
        <v>8</v>
      </c>
      <c r="C16" s="2" t="s">
        <v>19</v>
      </c>
      <c r="D16" s="6">
        <v>4260</v>
      </c>
      <c r="E16" s="6">
        <v>4975</v>
      </c>
      <c r="F16" s="6">
        <v>216</v>
      </c>
      <c r="G16" s="6">
        <v>154440</v>
      </c>
    </row>
    <row r="17" spans="1:7" s="7" customFormat="1" outlineLevel="2" x14ac:dyDescent="0.3">
      <c r="A17" s="16"/>
      <c r="B17" s="18" t="s">
        <v>41</v>
      </c>
      <c r="C17" s="17"/>
      <c r="D17" s="19">
        <f>SUBTOTAL(1,D14:D16)</f>
        <v>3480</v>
      </c>
      <c r="E17" s="19">
        <f>SUBTOTAL(1,E14:E16)</f>
        <v>4158.333333333333</v>
      </c>
      <c r="F17" s="19"/>
      <c r="G17" s="19"/>
    </row>
    <row r="18" spans="1:7" s="7" customFormat="1" outlineLevel="1" x14ac:dyDescent="0.3">
      <c r="A18" s="16"/>
      <c r="B18" s="18" t="s">
        <v>37</v>
      </c>
      <c r="C18" s="17"/>
      <c r="D18" s="19"/>
      <c r="E18" s="19"/>
      <c r="F18" s="19">
        <f>SUBTOTAL(4,F14:F16)</f>
        <v>315</v>
      </c>
      <c r="G18" s="19">
        <f>SUBTOTAL(4,G14:G16)</f>
        <v>233100</v>
      </c>
    </row>
    <row r="19" spans="1:7" s="7" customFormat="1" x14ac:dyDescent="0.3">
      <c r="A19" s="16"/>
      <c r="B19" s="18" t="s">
        <v>42</v>
      </c>
      <c r="C19" s="17"/>
      <c r="D19" s="19">
        <f>SUBTOTAL(1,D3:D16)</f>
        <v>3372</v>
      </c>
      <c r="E19" s="19">
        <f>SUBTOTAL(1,E3:E16)</f>
        <v>4040.5</v>
      </c>
      <c r="F19" s="19"/>
      <c r="G19" s="19"/>
    </row>
    <row r="20" spans="1:7" s="7" customFormat="1" x14ac:dyDescent="0.3">
      <c r="A20" s="16"/>
      <c r="B20" s="18" t="s">
        <v>38</v>
      </c>
      <c r="C20" s="17"/>
      <c r="D20" s="19"/>
      <c r="E20" s="19"/>
      <c r="F20" s="19">
        <f>SUBTOTAL(4,F3:F16)</f>
        <v>337</v>
      </c>
      <c r="G20" s="19">
        <f>SUBTOTAL(4,G3:G16)</f>
        <v>237540</v>
      </c>
    </row>
  </sheetData>
  <sortState ref="A3:G12">
    <sortCondition ref="B3:B1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F24" sqref="F24"/>
    </sheetView>
  </sheetViews>
  <sheetFormatPr defaultColWidth="8.875" defaultRowHeight="16.5" x14ac:dyDescent="0.3"/>
  <cols>
    <col min="1" max="1" width="14.75" style="1" customWidth="1"/>
    <col min="2" max="2" width="13.625" style="1" customWidth="1"/>
    <col min="3" max="4" width="11" style="1" customWidth="1"/>
    <col min="5" max="5" width="13" style="1" customWidth="1"/>
    <col min="6" max="6" width="9.625" style="1" customWidth="1"/>
    <col min="7" max="7" width="12.625" style="1" customWidth="1"/>
    <col min="8" max="16384" width="8.875" style="1"/>
  </cols>
  <sheetData>
    <row r="2" spans="1:7" x14ac:dyDescent="0.3">
      <c r="A2" s="8" t="s">
        <v>4</v>
      </c>
      <c r="B2" s="9" t="s">
        <v>5</v>
      </c>
      <c r="C2" s="9" t="s">
        <v>20</v>
      </c>
      <c r="D2" s="9" t="s">
        <v>21</v>
      </c>
      <c r="E2" s="9" t="s">
        <v>23</v>
      </c>
      <c r="F2" s="9" t="s">
        <v>24</v>
      </c>
      <c r="G2" s="9" t="s">
        <v>25</v>
      </c>
    </row>
    <row r="3" spans="1:7" x14ac:dyDescent="0.3">
      <c r="A3" s="4">
        <v>43633</v>
      </c>
      <c r="B3" s="3" t="s">
        <v>6</v>
      </c>
      <c r="C3" s="2" t="s">
        <v>14</v>
      </c>
      <c r="D3" s="6">
        <v>3780</v>
      </c>
      <c r="E3" s="6">
        <v>4520</v>
      </c>
      <c r="F3" s="6">
        <v>321</v>
      </c>
      <c r="G3" s="6">
        <v>237540</v>
      </c>
    </row>
    <row r="4" spans="1:7" x14ac:dyDescent="0.3">
      <c r="A4" s="4">
        <v>43641</v>
      </c>
      <c r="B4" s="3" t="s">
        <v>8</v>
      </c>
      <c r="C4" s="2" t="s">
        <v>16</v>
      </c>
      <c r="D4" s="6">
        <v>2400</v>
      </c>
      <c r="E4" s="6">
        <v>2980</v>
      </c>
      <c r="F4" s="6">
        <v>199</v>
      </c>
      <c r="G4" s="6">
        <v>115420</v>
      </c>
    </row>
    <row r="5" spans="1:7" x14ac:dyDescent="0.3">
      <c r="A5" s="4">
        <v>43644</v>
      </c>
      <c r="B5" s="3" t="s">
        <v>11</v>
      </c>
      <c r="C5" s="2" t="s">
        <v>14</v>
      </c>
      <c r="D5" s="6">
        <v>3780</v>
      </c>
      <c r="E5" s="6">
        <v>4520</v>
      </c>
      <c r="F5" s="6">
        <v>224</v>
      </c>
      <c r="G5" s="6">
        <v>165760</v>
      </c>
    </row>
    <row r="6" spans="1:7" x14ac:dyDescent="0.3">
      <c r="A6" s="4">
        <v>43648</v>
      </c>
      <c r="B6" s="3" t="s">
        <v>7</v>
      </c>
      <c r="C6" s="2" t="s">
        <v>18</v>
      </c>
      <c r="D6" s="6">
        <v>4260</v>
      </c>
      <c r="E6" s="6">
        <v>4975</v>
      </c>
      <c r="F6" s="6">
        <v>127</v>
      </c>
      <c r="G6" s="6">
        <v>90805</v>
      </c>
    </row>
    <row r="7" spans="1:7" x14ac:dyDescent="0.3">
      <c r="A7" s="4">
        <v>43657</v>
      </c>
      <c r="B7" s="3" t="s">
        <v>11</v>
      </c>
      <c r="C7" s="2" t="s">
        <v>16</v>
      </c>
      <c r="D7" s="6">
        <v>2400</v>
      </c>
      <c r="E7" s="6">
        <v>2980</v>
      </c>
      <c r="F7" s="6">
        <v>224</v>
      </c>
      <c r="G7" s="6">
        <v>129920</v>
      </c>
    </row>
    <row r="8" spans="1:7" x14ac:dyDescent="0.3">
      <c r="A8" s="4">
        <v>43663</v>
      </c>
      <c r="B8" s="3" t="s">
        <v>8</v>
      </c>
      <c r="C8" s="2" t="s">
        <v>14</v>
      </c>
      <c r="D8" s="6">
        <v>3780</v>
      </c>
      <c r="E8" s="6">
        <v>4520</v>
      </c>
      <c r="F8" s="6">
        <v>315</v>
      </c>
      <c r="G8" s="6">
        <v>233100</v>
      </c>
    </row>
    <row r="9" spans="1:7" x14ac:dyDescent="0.3">
      <c r="A9" s="4">
        <v>43699</v>
      </c>
      <c r="B9" s="3" t="s">
        <v>11</v>
      </c>
      <c r="C9" s="2" t="s">
        <v>17</v>
      </c>
      <c r="D9" s="6">
        <v>2400</v>
      </c>
      <c r="E9" s="6">
        <v>2980</v>
      </c>
      <c r="F9" s="6">
        <v>337</v>
      </c>
      <c r="G9" s="6">
        <v>195460</v>
      </c>
    </row>
    <row r="10" spans="1:7" x14ac:dyDescent="0.3">
      <c r="A10" s="4">
        <v>43703</v>
      </c>
      <c r="B10" s="3" t="s">
        <v>8</v>
      </c>
      <c r="C10" s="2" t="s">
        <v>19</v>
      </c>
      <c r="D10" s="6">
        <v>4260</v>
      </c>
      <c r="E10" s="6">
        <v>4975</v>
      </c>
      <c r="F10" s="6">
        <v>216</v>
      </c>
      <c r="G10" s="6">
        <v>154440</v>
      </c>
    </row>
    <row r="11" spans="1:7" x14ac:dyDescent="0.3">
      <c r="A11" s="4">
        <v>43710</v>
      </c>
      <c r="B11" s="3" t="s">
        <v>11</v>
      </c>
      <c r="C11" s="2" t="s">
        <v>18</v>
      </c>
      <c r="D11" s="6">
        <v>4260</v>
      </c>
      <c r="E11" s="6">
        <v>4975</v>
      </c>
      <c r="F11" s="6">
        <v>193</v>
      </c>
      <c r="G11" s="6">
        <v>137995</v>
      </c>
    </row>
    <row r="12" spans="1:7" x14ac:dyDescent="0.3">
      <c r="A12" s="4">
        <v>43717</v>
      </c>
      <c r="B12" s="3" t="s">
        <v>7</v>
      </c>
      <c r="C12" s="2" t="s">
        <v>16</v>
      </c>
      <c r="D12" s="6">
        <v>2400</v>
      </c>
      <c r="E12" s="6">
        <v>2980</v>
      </c>
      <c r="F12" s="6">
        <v>229</v>
      </c>
      <c r="G12" s="6">
        <v>132820</v>
      </c>
    </row>
    <row r="14" spans="1:7" x14ac:dyDescent="0.3">
      <c r="A14" s="9" t="s">
        <v>26</v>
      </c>
    </row>
    <row r="15" spans="1:7" ht="17.100000000000001" x14ac:dyDescent="0.45">
      <c r="A15" s="5" t="b">
        <f>OR(B3="원서상사",F3&gt;=300)</f>
        <v>1</v>
      </c>
    </row>
    <row r="18" spans="1:5" x14ac:dyDescent="0.3">
      <c r="A18" s="9" t="s">
        <v>5</v>
      </c>
      <c r="B18" s="9" t="s">
        <v>20</v>
      </c>
      <c r="C18" s="9" t="s">
        <v>21</v>
      </c>
      <c r="D18" s="9" t="s">
        <v>23</v>
      </c>
      <c r="E18" s="9" t="s">
        <v>3</v>
      </c>
    </row>
    <row r="19" spans="1:5" x14ac:dyDescent="0.3">
      <c r="A19" s="3" t="s">
        <v>6</v>
      </c>
      <c r="B19" s="2" t="s">
        <v>14</v>
      </c>
      <c r="C19" s="6">
        <v>3780</v>
      </c>
      <c r="D19" s="6">
        <v>4520</v>
      </c>
      <c r="E19" s="6">
        <v>237540</v>
      </c>
    </row>
    <row r="20" spans="1:5" x14ac:dyDescent="0.3">
      <c r="A20" s="3" t="s">
        <v>8</v>
      </c>
      <c r="B20" s="2" t="s">
        <v>16</v>
      </c>
      <c r="C20" s="6">
        <v>2400</v>
      </c>
      <c r="D20" s="6">
        <v>2980</v>
      </c>
      <c r="E20" s="6">
        <v>115420</v>
      </c>
    </row>
    <row r="21" spans="1:5" x14ac:dyDescent="0.3">
      <c r="A21" s="3" t="s">
        <v>8</v>
      </c>
      <c r="B21" s="2" t="s">
        <v>14</v>
      </c>
      <c r="C21" s="6">
        <v>3780</v>
      </c>
      <c r="D21" s="6">
        <v>4520</v>
      </c>
      <c r="E21" s="6">
        <v>233100</v>
      </c>
    </row>
    <row r="22" spans="1:5" x14ac:dyDescent="0.3">
      <c r="A22" s="3" t="s">
        <v>11</v>
      </c>
      <c r="B22" s="2" t="s">
        <v>17</v>
      </c>
      <c r="C22" s="6">
        <v>2400</v>
      </c>
      <c r="D22" s="6">
        <v>2980</v>
      </c>
      <c r="E22" s="6">
        <v>195460</v>
      </c>
    </row>
    <row r="23" spans="1:5" x14ac:dyDescent="0.3">
      <c r="A23" s="3" t="s">
        <v>8</v>
      </c>
      <c r="B23" s="2" t="s">
        <v>19</v>
      </c>
      <c r="C23" s="6">
        <v>4260</v>
      </c>
      <c r="D23" s="6">
        <v>4975</v>
      </c>
      <c r="E23" s="6">
        <v>154440</v>
      </c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22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875" customWidth="1"/>
    <col min="4" max="4" width="17.75" bestFit="1" customWidth="1" outlineLevel="1"/>
    <col min="5" max="6" width="18.625" customWidth="1" outlineLevel="1"/>
  </cols>
  <sheetData>
    <row r="1" spans="2:6" ht="17.25" thickBot="1" x14ac:dyDescent="0.35"/>
    <row r="2" spans="2:6" x14ac:dyDescent="0.3">
      <c r="B2" s="25" t="s">
        <v>52</v>
      </c>
      <c r="C2" s="26"/>
      <c r="D2" s="32"/>
      <c r="E2" s="32"/>
      <c r="F2" s="32"/>
    </row>
    <row r="3" spans="2:6" collapsed="1" x14ac:dyDescent="0.3">
      <c r="B3" s="24"/>
      <c r="C3" s="24"/>
      <c r="D3" s="33" t="s">
        <v>54</v>
      </c>
      <c r="E3" s="33" t="s">
        <v>49</v>
      </c>
      <c r="F3" s="33" t="s">
        <v>51</v>
      </c>
    </row>
    <row r="4" spans="2:6" ht="27" hidden="1" outlineLevel="1" x14ac:dyDescent="0.3">
      <c r="B4" s="28"/>
      <c r="C4" s="28"/>
      <c r="D4" s="21"/>
      <c r="E4" s="35" t="s">
        <v>50</v>
      </c>
      <c r="F4" s="35" t="s">
        <v>50</v>
      </c>
    </row>
    <row r="5" spans="2:6" x14ac:dyDescent="0.3">
      <c r="B5" s="29" t="s">
        <v>53</v>
      </c>
      <c r="C5" s="30"/>
      <c r="D5" s="27"/>
      <c r="E5" s="27"/>
      <c r="F5" s="27"/>
    </row>
    <row r="6" spans="2:6" outlineLevel="1" x14ac:dyDescent="0.3">
      <c r="B6" s="28"/>
      <c r="C6" s="28" t="s">
        <v>43</v>
      </c>
      <c r="D6" s="22">
        <v>4520</v>
      </c>
      <c r="E6" s="34">
        <v>5470</v>
      </c>
      <c r="F6" s="34">
        <v>4095</v>
      </c>
    </row>
    <row r="7" spans="2:6" outlineLevel="1" x14ac:dyDescent="0.3">
      <c r="B7" s="28"/>
      <c r="C7" s="28" t="s">
        <v>44</v>
      </c>
      <c r="D7" s="22">
        <v>4975</v>
      </c>
      <c r="E7" s="34">
        <v>5925</v>
      </c>
      <c r="F7" s="34">
        <v>4550</v>
      </c>
    </row>
    <row r="8" spans="2:6" outlineLevel="1" x14ac:dyDescent="0.3">
      <c r="B8" s="28"/>
      <c r="C8" s="28" t="s">
        <v>45</v>
      </c>
      <c r="D8" s="22">
        <v>2980</v>
      </c>
      <c r="E8" s="34">
        <v>3930</v>
      </c>
      <c r="F8" s="34">
        <v>2555</v>
      </c>
    </row>
    <row r="9" spans="2:6" x14ac:dyDescent="0.3">
      <c r="B9" s="29" t="s">
        <v>55</v>
      </c>
      <c r="C9" s="30"/>
      <c r="D9" s="27"/>
      <c r="E9" s="27"/>
      <c r="F9" s="27"/>
    </row>
    <row r="10" spans="2:6" outlineLevel="1" x14ac:dyDescent="0.3">
      <c r="B10" s="28"/>
      <c r="C10" s="28" t="s">
        <v>46</v>
      </c>
      <c r="D10" s="22">
        <v>237540</v>
      </c>
      <c r="E10" s="22">
        <v>542490</v>
      </c>
      <c r="F10" s="22">
        <v>101115</v>
      </c>
    </row>
    <row r="11" spans="2:6" outlineLevel="1" x14ac:dyDescent="0.3">
      <c r="B11" s="28"/>
      <c r="C11" s="28" t="s">
        <v>47</v>
      </c>
      <c r="D11" s="22">
        <v>90805</v>
      </c>
      <c r="E11" s="22">
        <v>211455</v>
      </c>
      <c r="F11" s="22">
        <v>36830</v>
      </c>
    </row>
    <row r="12" spans="2:6" ht="17.25" outlineLevel="1" thickBot="1" x14ac:dyDescent="0.35">
      <c r="B12" s="31"/>
      <c r="C12" s="31" t="s">
        <v>48</v>
      </c>
      <c r="D12" s="23">
        <v>132820</v>
      </c>
      <c r="E12" s="23">
        <v>350370</v>
      </c>
      <c r="F12" s="23">
        <v>35495</v>
      </c>
    </row>
    <row r="13" spans="2:6" x14ac:dyDescent="0.3">
      <c r="B13" t="s">
        <v>56</v>
      </c>
    </row>
    <row r="14" spans="2:6" x14ac:dyDescent="0.3">
      <c r="B14" t="s">
        <v>57</v>
      </c>
    </row>
    <row r="15" spans="2:6" x14ac:dyDescent="0.3">
      <c r="B15" t="s">
        <v>58</v>
      </c>
    </row>
    <row r="20" spans="5:6" x14ac:dyDescent="0.3">
      <c r="E20" s="20"/>
      <c r="F20" s="20"/>
    </row>
    <row r="21" spans="5:6" x14ac:dyDescent="0.3">
      <c r="E21" s="20"/>
      <c r="F21" s="20"/>
    </row>
    <row r="22" spans="5:6" x14ac:dyDescent="0.3">
      <c r="E22" s="20"/>
      <c r="F22" s="20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H13" sqref="H13"/>
    </sheetView>
  </sheetViews>
  <sheetFormatPr defaultColWidth="8.875" defaultRowHeight="16.5" x14ac:dyDescent="0.3"/>
  <cols>
    <col min="1" max="1" width="12.625" style="1" customWidth="1"/>
    <col min="2" max="2" width="11.875" style="1" customWidth="1"/>
    <col min="3" max="3" width="8.875" style="1"/>
    <col min="4" max="6" width="9.625" style="1" customWidth="1"/>
    <col min="7" max="7" width="12.625" style="1" customWidth="1"/>
    <col min="8" max="16384" width="8.875" style="1"/>
  </cols>
  <sheetData>
    <row r="2" spans="1:11" x14ac:dyDescent="0.3">
      <c r="A2" s="8" t="s">
        <v>4</v>
      </c>
      <c r="B2" s="9" t="s">
        <v>5</v>
      </c>
      <c r="C2" s="9" t="s">
        <v>20</v>
      </c>
      <c r="D2" s="9" t="s">
        <v>21</v>
      </c>
      <c r="E2" s="9" t="s">
        <v>23</v>
      </c>
      <c r="F2" s="9" t="s">
        <v>24</v>
      </c>
      <c r="G2" s="9" t="s">
        <v>25</v>
      </c>
    </row>
    <row r="3" spans="1:11" x14ac:dyDescent="0.3">
      <c r="A3" s="4">
        <v>43633</v>
      </c>
      <c r="B3" s="3" t="s">
        <v>6</v>
      </c>
      <c r="C3" s="2" t="s">
        <v>14</v>
      </c>
      <c r="D3" s="6">
        <v>3780</v>
      </c>
      <c r="E3" s="6">
        <v>4520</v>
      </c>
      <c r="F3" s="6">
        <v>321</v>
      </c>
      <c r="G3" s="6">
        <f>(E3-D3)*F3</f>
        <v>237540</v>
      </c>
      <c r="J3" s="20"/>
      <c r="K3" s="20"/>
    </row>
    <row r="4" spans="1:11" x14ac:dyDescent="0.3">
      <c r="A4" s="4">
        <v>43641</v>
      </c>
      <c r="B4" s="3" t="s">
        <v>8</v>
      </c>
      <c r="C4" s="2" t="s">
        <v>16</v>
      </c>
      <c r="D4" s="6">
        <v>2400</v>
      </c>
      <c r="E4" s="6">
        <v>2980</v>
      </c>
      <c r="F4" s="6">
        <v>199</v>
      </c>
      <c r="G4" s="6">
        <f t="shared" ref="G4:G12" si="0">(E4-D4)*F4</f>
        <v>115420</v>
      </c>
    </row>
    <row r="5" spans="1:11" x14ac:dyDescent="0.3">
      <c r="A5" s="4">
        <v>43644</v>
      </c>
      <c r="B5" s="3" t="s">
        <v>11</v>
      </c>
      <c r="C5" s="2" t="s">
        <v>14</v>
      </c>
      <c r="D5" s="6">
        <v>3780</v>
      </c>
      <c r="E5" s="6">
        <v>4520</v>
      </c>
      <c r="F5" s="6">
        <v>224</v>
      </c>
      <c r="G5" s="6">
        <f t="shared" si="0"/>
        <v>165760</v>
      </c>
    </row>
    <row r="6" spans="1:11" x14ac:dyDescent="0.3">
      <c r="A6" s="4">
        <v>43648</v>
      </c>
      <c r="B6" s="3" t="s">
        <v>7</v>
      </c>
      <c r="C6" s="2" t="s">
        <v>18</v>
      </c>
      <c r="D6" s="6">
        <v>4260</v>
      </c>
      <c r="E6" s="6">
        <v>4975</v>
      </c>
      <c r="F6" s="6">
        <v>127</v>
      </c>
      <c r="G6" s="6">
        <f t="shared" si="0"/>
        <v>90805</v>
      </c>
      <c r="J6" s="20"/>
      <c r="K6" s="20"/>
    </row>
    <row r="7" spans="1:11" x14ac:dyDescent="0.3">
      <c r="A7" s="4">
        <v>43657</v>
      </c>
      <c r="B7" s="3" t="s">
        <v>11</v>
      </c>
      <c r="C7" s="2" t="s">
        <v>16</v>
      </c>
      <c r="D7" s="6">
        <v>2400</v>
      </c>
      <c r="E7" s="6">
        <v>2980</v>
      </c>
      <c r="F7" s="6">
        <v>224</v>
      </c>
      <c r="G7" s="6">
        <f t="shared" si="0"/>
        <v>129920</v>
      </c>
    </row>
    <row r="8" spans="1:11" x14ac:dyDescent="0.3">
      <c r="A8" s="4">
        <v>43663</v>
      </c>
      <c r="B8" s="3" t="s">
        <v>8</v>
      </c>
      <c r="C8" s="2" t="s">
        <v>14</v>
      </c>
      <c r="D8" s="6">
        <v>3780</v>
      </c>
      <c r="E8" s="6">
        <v>4520</v>
      </c>
      <c r="F8" s="6">
        <v>315</v>
      </c>
      <c r="G8" s="6">
        <f t="shared" si="0"/>
        <v>233100</v>
      </c>
    </row>
    <row r="9" spans="1:11" x14ac:dyDescent="0.3">
      <c r="A9" s="4">
        <v>43699</v>
      </c>
      <c r="B9" s="3" t="s">
        <v>11</v>
      </c>
      <c r="C9" s="2" t="s">
        <v>17</v>
      </c>
      <c r="D9" s="6">
        <v>2400</v>
      </c>
      <c r="E9" s="6">
        <v>2980</v>
      </c>
      <c r="F9" s="6">
        <v>337</v>
      </c>
      <c r="G9" s="6">
        <f t="shared" si="0"/>
        <v>195460</v>
      </c>
    </row>
    <row r="10" spans="1:11" x14ac:dyDescent="0.3">
      <c r="A10" s="4">
        <v>43703</v>
      </c>
      <c r="B10" s="3" t="s">
        <v>8</v>
      </c>
      <c r="C10" s="2" t="s">
        <v>19</v>
      </c>
      <c r="D10" s="6">
        <v>4260</v>
      </c>
      <c r="E10" s="6">
        <v>4975</v>
      </c>
      <c r="F10" s="6">
        <v>216</v>
      </c>
      <c r="G10" s="6">
        <f t="shared" si="0"/>
        <v>154440</v>
      </c>
    </row>
    <row r="11" spans="1:11" x14ac:dyDescent="0.3">
      <c r="A11" s="4">
        <v>43710</v>
      </c>
      <c r="B11" s="3" t="s">
        <v>11</v>
      </c>
      <c r="C11" s="2" t="s">
        <v>18</v>
      </c>
      <c r="D11" s="6">
        <v>4260</v>
      </c>
      <c r="E11" s="6">
        <v>4975</v>
      </c>
      <c r="F11" s="6">
        <v>193</v>
      </c>
      <c r="G11" s="6">
        <f t="shared" si="0"/>
        <v>137995</v>
      </c>
    </row>
    <row r="12" spans="1:11" x14ac:dyDescent="0.3">
      <c r="A12" s="4">
        <v>43717</v>
      </c>
      <c r="B12" s="3" t="s">
        <v>7</v>
      </c>
      <c r="C12" s="2" t="s">
        <v>16</v>
      </c>
      <c r="D12" s="6">
        <v>2400</v>
      </c>
      <c r="E12" s="6">
        <v>2980</v>
      </c>
      <c r="F12" s="6">
        <v>229</v>
      </c>
      <c r="G12" s="6">
        <f t="shared" si="0"/>
        <v>132820</v>
      </c>
      <c r="J12" s="20"/>
      <c r="K12" s="20"/>
    </row>
  </sheetData>
  <scenarios current="1" sqref="G3 G6 G12">
    <scenario name="판매단가 950 증가" locked="1" count="3" user="Windows User" comment="만든 사람 Windows User 날짜 2019-01-04">
      <inputCells r="E3" val="5470" numFmtId="176"/>
      <inputCells r="E6" val="5925" numFmtId="176"/>
      <inputCells r="E12" val="3930" numFmtId="176"/>
    </scenario>
    <scenario name="판매단가 425 감소" locked="1" count="3" user="Windows User" comment="만든 사람 Windows User 날짜 2019-01-04">
      <inputCells r="E3" val="4095" numFmtId="176"/>
      <inputCells r="E6" val="4550" numFmtId="176"/>
      <inputCells r="E12" val="2555" numFmtId="176"/>
    </scenario>
  </scenario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workbookViewId="0">
      <selection activeCell="E13" sqref="E13"/>
    </sheetView>
  </sheetViews>
  <sheetFormatPr defaultRowHeight="16.5" x14ac:dyDescent="0.3"/>
  <cols>
    <col min="1" max="1" width="17" customWidth="1"/>
    <col min="2" max="4" width="17.625" customWidth="1"/>
    <col min="5" max="11" width="9.625" customWidth="1"/>
  </cols>
  <sheetData>
    <row r="3" spans="1:4" x14ac:dyDescent="0.3">
      <c r="A3" s="36"/>
      <c r="B3" s="36"/>
      <c r="C3" s="37" t="s">
        <v>68</v>
      </c>
      <c r="D3" s="36"/>
    </row>
    <row r="4" spans="1:4" x14ac:dyDescent="0.3">
      <c r="A4" s="37" t="s">
        <v>69</v>
      </c>
      <c r="B4" s="37" t="s">
        <v>70</v>
      </c>
      <c r="C4" s="38" t="s">
        <v>62</v>
      </c>
      <c r="D4" s="38" t="s">
        <v>63</v>
      </c>
    </row>
    <row r="5" spans="1:4" x14ac:dyDescent="0.3">
      <c r="A5" s="45" t="s">
        <v>59</v>
      </c>
      <c r="B5" s="38" t="s">
        <v>65</v>
      </c>
      <c r="C5" s="39">
        <v>3780</v>
      </c>
      <c r="D5" s="39">
        <v>4260</v>
      </c>
    </row>
    <row r="6" spans="1:4" x14ac:dyDescent="0.3">
      <c r="A6" s="46"/>
      <c r="B6" s="38" t="s">
        <v>67</v>
      </c>
      <c r="C6" s="39">
        <v>4520</v>
      </c>
      <c r="D6" s="39">
        <v>4975</v>
      </c>
    </row>
    <row r="7" spans="1:4" x14ac:dyDescent="0.3">
      <c r="A7" s="45" t="s">
        <v>60</v>
      </c>
      <c r="B7" s="38" t="s">
        <v>65</v>
      </c>
      <c r="C7" s="39">
        <v>3780</v>
      </c>
      <c r="D7" s="39">
        <v>4260</v>
      </c>
    </row>
    <row r="8" spans="1:4" x14ac:dyDescent="0.3">
      <c r="A8" s="46"/>
      <c r="B8" s="38" t="s">
        <v>67</v>
      </c>
      <c r="C8" s="39">
        <v>4520</v>
      </c>
      <c r="D8" s="39">
        <v>4975</v>
      </c>
    </row>
    <row r="9" spans="1:4" x14ac:dyDescent="0.3">
      <c r="A9" s="45" t="s">
        <v>61</v>
      </c>
      <c r="B9" s="38" t="s">
        <v>65</v>
      </c>
      <c r="C9" s="39">
        <v>3780</v>
      </c>
      <c r="D9" s="39">
        <v>4260</v>
      </c>
    </row>
    <row r="10" spans="1:4" x14ac:dyDescent="0.3">
      <c r="A10" s="46"/>
      <c r="B10" s="38" t="s">
        <v>67</v>
      </c>
      <c r="C10" s="39">
        <v>4520</v>
      </c>
      <c r="D10" s="39">
        <v>4975</v>
      </c>
    </row>
    <row r="11" spans="1:4" x14ac:dyDescent="0.3">
      <c r="A11" s="45" t="s">
        <v>64</v>
      </c>
      <c r="B11" s="46"/>
      <c r="C11" s="39">
        <v>3780</v>
      </c>
      <c r="D11" s="39">
        <v>4260</v>
      </c>
    </row>
    <row r="12" spans="1:4" x14ac:dyDescent="0.3">
      <c r="A12" s="45" t="s">
        <v>66</v>
      </c>
      <c r="B12" s="46"/>
      <c r="C12" s="39">
        <v>4520</v>
      </c>
      <c r="D12" s="39">
        <v>4975</v>
      </c>
    </row>
  </sheetData>
  <mergeCells count="5">
    <mergeCell ref="A5:A6"/>
    <mergeCell ref="A7:A8"/>
    <mergeCell ref="A9:A10"/>
    <mergeCell ref="A11:B11"/>
    <mergeCell ref="A12:B1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875" defaultRowHeight="16.5" x14ac:dyDescent="0.3"/>
  <cols>
    <col min="1" max="1" width="12.625" style="1" customWidth="1"/>
    <col min="2" max="2" width="11.875" style="1" customWidth="1"/>
    <col min="3" max="3" width="8.875" style="1"/>
    <col min="4" max="6" width="9.625" style="1" customWidth="1"/>
    <col min="7" max="7" width="12.625" style="1" customWidth="1"/>
    <col min="8" max="16384" width="8.875" style="1"/>
  </cols>
  <sheetData>
    <row r="2" spans="1:7" x14ac:dyDescent="0.3">
      <c r="A2" s="8" t="s">
        <v>4</v>
      </c>
      <c r="B2" s="9" t="s">
        <v>5</v>
      </c>
      <c r="C2" s="9" t="s">
        <v>20</v>
      </c>
      <c r="D2" s="9" t="s">
        <v>21</v>
      </c>
      <c r="E2" s="9" t="s">
        <v>23</v>
      </c>
      <c r="F2" s="9" t="s">
        <v>24</v>
      </c>
      <c r="G2" s="9" t="s">
        <v>25</v>
      </c>
    </row>
    <row r="3" spans="1:7" x14ac:dyDescent="0.3">
      <c r="A3" s="4">
        <v>43633</v>
      </c>
      <c r="B3" s="3" t="s">
        <v>6</v>
      </c>
      <c r="C3" s="2" t="s">
        <v>14</v>
      </c>
      <c r="D3" s="6">
        <v>3780</v>
      </c>
      <c r="E3" s="6">
        <v>4520</v>
      </c>
      <c r="F3" s="6">
        <v>321</v>
      </c>
      <c r="G3" s="6">
        <v>237540</v>
      </c>
    </row>
    <row r="4" spans="1:7" x14ac:dyDescent="0.3">
      <c r="A4" s="4">
        <v>43641</v>
      </c>
      <c r="B4" s="3" t="s">
        <v>8</v>
      </c>
      <c r="C4" s="2" t="s">
        <v>16</v>
      </c>
      <c r="D4" s="6">
        <v>2400</v>
      </c>
      <c r="E4" s="6">
        <v>2980</v>
      </c>
      <c r="F4" s="6">
        <v>199</v>
      </c>
      <c r="G4" s="6">
        <v>115420</v>
      </c>
    </row>
    <row r="5" spans="1:7" x14ac:dyDescent="0.3">
      <c r="A5" s="4">
        <v>43644</v>
      </c>
      <c r="B5" s="3" t="s">
        <v>11</v>
      </c>
      <c r="C5" s="2" t="s">
        <v>14</v>
      </c>
      <c r="D5" s="6">
        <v>3780</v>
      </c>
      <c r="E5" s="6">
        <v>4520</v>
      </c>
      <c r="F5" s="6">
        <v>224</v>
      </c>
      <c r="G5" s="6">
        <v>165760</v>
      </c>
    </row>
    <row r="6" spans="1:7" x14ac:dyDescent="0.3">
      <c r="A6" s="4">
        <v>43648</v>
      </c>
      <c r="B6" s="3" t="s">
        <v>7</v>
      </c>
      <c r="C6" s="2" t="s">
        <v>18</v>
      </c>
      <c r="D6" s="6">
        <v>4260</v>
      </c>
      <c r="E6" s="6">
        <v>4975</v>
      </c>
      <c r="F6" s="6">
        <v>127</v>
      </c>
      <c r="G6" s="6">
        <v>90805</v>
      </c>
    </row>
    <row r="7" spans="1:7" x14ac:dyDescent="0.3">
      <c r="A7" s="4">
        <v>43657</v>
      </c>
      <c r="B7" s="3" t="s">
        <v>11</v>
      </c>
      <c r="C7" s="2" t="s">
        <v>16</v>
      </c>
      <c r="D7" s="6">
        <v>2400</v>
      </c>
      <c r="E7" s="6">
        <v>2980</v>
      </c>
      <c r="F7" s="6">
        <v>224</v>
      </c>
      <c r="G7" s="6">
        <v>129920</v>
      </c>
    </row>
    <row r="8" spans="1:7" x14ac:dyDescent="0.3">
      <c r="A8" s="4">
        <v>43663</v>
      </c>
      <c r="B8" s="3" t="s">
        <v>8</v>
      </c>
      <c r="C8" s="2" t="s">
        <v>14</v>
      </c>
      <c r="D8" s="6">
        <v>3780</v>
      </c>
      <c r="E8" s="6">
        <v>4520</v>
      </c>
      <c r="F8" s="6">
        <v>315</v>
      </c>
      <c r="G8" s="6">
        <v>233100</v>
      </c>
    </row>
    <row r="9" spans="1:7" x14ac:dyDescent="0.3">
      <c r="A9" s="4">
        <v>43699</v>
      </c>
      <c r="B9" s="3" t="s">
        <v>11</v>
      </c>
      <c r="C9" s="2" t="s">
        <v>17</v>
      </c>
      <c r="D9" s="6">
        <v>2400</v>
      </c>
      <c r="E9" s="6">
        <v>2980</v>
      </c>
      <c r="F9" s="6">
        <v>337</v>
      </c>
      <c r="G9" s="6">
        <v>195460</v>
      </c>
    </row>
    <row r="10" spans="1:7" x14ac:dyDescent="0.3">
      <c r="A10" s="4">
        <v>43703</v>
      </c>
      <c r="B10" s="3" t="s">
        <v>8</v>
      </c>
      <c r="C10" s="2" t="s">
        <v>19</v>
      </c>
      <c r="D10" s="6">
        <v>4260</v>
      </c>
      <c r="E10" s="6">
        <v>4975</v>
      </c>
      <c r="F10" s="6">
        <v>216</v>
      </c>
      <c r="G10" s="6">
        <v>154440</v>
      </c>
    </row>
    <row r="11" spans="1:7" x14ac:dyDescent="0.3">
      <c r="A11" s="4">
        <v>43710</v>
      </c>
      <c r="B11" s="3" t="s">
        <v>11</v>
      </c>
      <c r="C11" s="2" t="s">
        <v>18</v>
      </c>
      <c r="D11" s="6">
        <v>4260</v>
      </c>
      <c r="E11" s="6">
        <v>4975</v>
      </c>
      <c r="F11" s="6">
        <v>193</v>
      </c>
      <c r="G11" s="6">
        <v>137995</v>
      </c>
    </row>
    <row r="12" spans="1:7" x14ac:dyDescent="0.3">
      <c r="A12" s="4">
        <v>43717</v>
      </c>
      <c r="B12" s="3" t="s">
        <v>7</v>
      </c>
      <c r="C12" s="2" t="s">
        <v>16</v>
      </c>
      <c r="D12" s="6">
        <v>2400</v>
      </c>
      <c r="E12" s="6">
        <v>2980</v>
      </c>
      <c r="F12" s="6">
        <v>229</v>
      </c>
      <c r="G12" s="6">
        <v>132820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I26" sqref="I26"/>
    </sheetView>
  </sheetViews>
  <sheetFormatPr defaultColWidth="8.875" defaultRowHeight="16.5" x14ac:dyDescent="0.3"/>
  <cols>
    <col min="1" max="1" width="11.875" style="1" customWidth="1"/>
    <col min="2" max="2" width="9.625" style="1" customWidth="1"/>
    <col min="3" max="4" width="11.375" style="1" customWidth="1"/>
    <col min="5" max="5" width="12.625" style="1" customWidth="1"/>
    <col min="6" max="16384" width="8.875" style="1"/>
  </cols>
  <sheetData>
    <row r="2" spans="1:5" x14ac:dyDescent="0.3">
      <c r="A2" s="9" t="s">
        <v>5</v>
      </c>
      <c r="B2" s="9" t="s">
        <v>23</v>
      </c>
      <c r="C2" s="9" t="s">
        <v>29</v>
      </c>
      <c r="D2" s="9" t="s">
        <v>30</v>
      </c>
      <c r="E2" s="9" t="s">
        <v>31</v>
      </c>
    </row>
    <row r="3" spans="1:5" x14ac:dyDescent="0.3">
      <c r="A3" s="3" t="s">
        <v>6</v>
      </c>
      <c r="B3" s="6">
        <v>4520</v>
      </c>
      <c r="C3" s="6">
        <v>40680</v>
      </c>
      <c r="D3" s="6">
        <v>36160</v>
      </c>
      <c r="E3" s="6">
        <v>76840</v>
      </c>
    </row>
    <row r="4" spans="1:5" x14ac:dyDescent="0.3">
      <c r="A4" s="3" t="s">
        <v>8</v>
      </c>
      <c r="B4" s="6">
        <v>2980</v>
      </c>
      <c r="C4" s="6">
        <v>27120</v>
      </c>
      <c r="D4" s="6">
        <v>58760</v>
      </c>
      <c r="E4" s="6">
        <v>85880</v>
      </c>
    </row>
    <row r="5" spans="1:5" x14ac:dyDescent="0.3">
      <c r="A5" s="3" t="s">
        <v>11</v>
      </c>
      <c r="B5" s="6">
        <v>4520</v>
      </c>
      <c r="C5" s="6">
        <v>18080</v>
      </c>
      <c r="D5" s="6">
        <v>27120</v>
      </c>
      <c r="E5" s="6">
        <v>45200</v>
      </c>
    </row>
    <row r="6" spans="1:5" x14ac:dyDescent="0.3">
      <c r="A6" s="3" t="s">
        <v>27</v>
      </c>
      <c r="B6" s="6">
        <v>4975</v>
      </c>
      <c r="C6" s="6">
        <v>31640</v>
      </c>
      <c r="D6" s="6">
        <v>45200</v>
      </c>
      <c r="E6" s="6">
        <v>76840</v>
      </c>
    </row>
    <row r="7" spans="1:5" x14ac:dyDescent="0.3">
      <c r="A7" s="3" t="s">
        <v>28</v>
      </c>
      <c r="B7" s="6">
        <v>2980</v>
      </c>
      <c r="C7" s="6">
        <v>49720</v>
      </c>
      <c r="D7" s="6">
        <v>63280</v>
      </c>
      <c r="E7" s="6">
        <v>113000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판매관리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서희종</cp:lastModifiedBy>
  <dcterms:created xsi:type="dcterms:W3CDTF">2019-01-02T21:47:18Z</dcterms:created>
  <dcterms:modified xsi:type="dcterms:W3CDTF">2019-02-18T04:05:13Z</dcterms:modified>
</cp:coreProperties>
</file>