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0" windowWidth="22920" windowHeight="12045"/>
  </bookViews>
  <sheets>
    <sheet name="판매 현황" sheetId="1" r:id="rId1"/>
    <sheet name="부분합" sheetId="12" r:id="rId2"/>
    <sheet name="필터" sheetId="8" r:id="rId3"/>
    <sheet name="시나리오 요약" sheetId="17" r:id="rId4"/>
    <sheet name="시나리오" sheetId="13" r:id="rId5"/>
    <sheet name="피벗테이블 정답" sheetId="15" r:id="rId6"/>
    <sheet name="피벗테이블" sheetId="10" r:id="rId7"/>
    <sheet name="차트" sheetId="11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3" r:id="rId9"/>
  </pivotCaches>
</workbook>
</file>

<file path=xl/calcChain.xml><?xml version="1.0" encoding="utf-8"?>
<calcChain xmlns="http://schemas.openxmlformats.org/spreadsheetml/2006/main">
  <c r="A15" i="8" l="1"/>
  <c r="F19" i="12" l="1"/>
  <c r="F17" i="12"/>
  <c r="F12" i="12"/>
  <c r="F7" i="12"/>
  <c r="F20" i="12" s="1"/>
  <c r="E20" i="12"/>
  <c r="F18" i="12"/>
  <c r="E18" i="12"/>
  <c r="F13" i="12"/>
  <c r="E13" i="12"/>
  <c r="F8" i="12"/>
  <c r="E8" i="12"/>
  <c r="E15" i="1"/>
  <c r="E14" i="1"/>
  <c r="E13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  <c r="G12" i="10" l="1"/>
  <c r="G11" i="10"/>
  <c r="G10" i="10"/>
  <c r="G9" i="10"/>
  <c r="G8" i="10"/>
  <c r="G7" i="10"/>
  <c r="G6" i="10"/>
  <c r="G5" i="10"/>
  <c r="G4" i="10"/>
  <c r="G3" i="10"/>
  <c r="G12" i="13"/>
  <c r="G11" i="13"/>
  <c r="G10" i="13"/>
  <c r="G9" i="13"/>
  <c r="G8" i="13"/>
  <c r="G7" i="13"/>
  <c r="G6" i="13"/>
  <c r="G5" i="13"/>
  <c r="G4" i="13"/>
  <c r="G3" i="13"/>
  <c r="G16" i="12" l="1"/>
  <c r="G11" i="12"/>
  <c r="G6" i="12"/>
  <c r="G15" i="12"/>
  <c r="G10" i="12"/>
  <c r="G5" i="12"/>
  <c r="G4" i="12"/>
  <c r="G9" i="12"/>
  <c r="G14" i="12"/>
  <c r="G3" i="12"/>
  <c r="G4" i="1"/>
  <c r="G5" i="1"/>
  <c r="G6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<sst xmlns="http://schemas.openxmlformats.org/spreadsheetml/2006/main" count="266" uniqueCount="80">
  <si>
    <t>조건</t>
    <phoneticPr fontId="2" type="noConversion"/>
  </si>
  <si>
    <t>비고</t>
    <phoneticPr fontId="3" type="noConversion"/>
  </si>
  <si>
    <t>모델명</t>
    <phoneticPr fontId="3" type="noConversion"/>
  </si>
  <si>
    <t>종류</t>
    <phoneticPr fontId="3" type="noConversion"/>
  </si>
  <si>
    <t>판매순위</t>
    <phoneticPr fontId="3" type="noConversion"/>
  </si>
  <si>
    <t>2분기</t>
    <phoneticPr fontId="3" type="noConversion"/>
  </si>
  <si>
    <t>3분기</t>
    <phoneticPr fontId="3" type="noConversion"/>
  </si>
  <si>
    <t>KB-001</t>
    <phoneticPr fontId="3" type="noConversion"/>
  </si>
  <si>
    <t>키보드</t>
    <phoneticPr fontId="3" type="noConversion"/>
  </si>
  <si>
    <t>마우스</t>
    <phoneticPr fontId="3" type="noConversion"/>
  </si>
  <si>
    <t>KB-002</t>
    <phoneticPr fontId="3" type="noConversion"/>
  </si>
  <si>
    <t>잉크</t>
    <phoneticPr fontId="3" type="noConversion"/>
  </si>
  <si>
    <t>A4-003</t>
    <phoneticPr fontId="3" type="noConversion"/>
  </si>
  <si>
    <t>용지</t>
    <phoneticPr fontId="3" type="noConversion"/>
  </si>
  <si>
    <t>A3-001</t>
    <phoneticPr fontId="3" type="noConversion"/>
  </si>
  <si>
    <t>CI-001</t>
    <phoneticPr fontId="3" type="noConversion"/>
  </si>
  <si>
    <t>IN-002</t>
    <phoneticPr fontId="3" type="noConversion"/>
  </si>
  <si>
    <t>MO-001</t>
    <phoneticPr fontId="3" type="noConversion"/>
  </si>
  <si>
    <t>KB-003</t>
    <phoneticPr fontId="3" type="noConversion"/>
  </si>
  <si>
    <t>MO-002</t>
    <phoneticPr fontId="3" type="noConversion"/>
  </si>
  <si>
    <t>CI-002</t>
    <phoneticPr fontId="3" type="noConversion"/>
  </si>
  <si>
    <t>판매형태</t>
    <phoneticPr fontId="3" type="noConversion"/>
  </si>
  <si>
    <t>병행</t>
    <phoneticPr fontId="3" type="noConversion"/>
  </si>
  <si>
    <t>도매</t>
    <phoneticPr fontId="3" type="noConversion"/>
  </si>
  <si>
    <t>소매</t>
    <phoneticPr fontId="3" type="noConversion"/>
  </si>
  <si>
    <t>2분기</t>
    <phoneticPr fontId="3" type="noConversion"/>
  </si>
  <si>
    <t>3분기</t>
    <phoneticPr fontId="3" type="noConversion"/>
  </si>
  <si>
    <t>4분기</t>
    <phoneticPr fontId="3" type="noConversion"/>
  </si>
  <si>
    <t>총합계</t>
    <phoneticPr fontId="3" type="noConversion"/>
  </si>
  <si>
    <t>모델명</t>
    <phoneticPr fontId="3" type="noConversion"/>
  </si>
  <si>
    <t>2분기</t>
    <phoneticPr fontId="3" type="noConversion"/>
  </si>
  <si>
    <t>3분기</t>
    <phoneticPr fontId="3" type="noConversion"/>
  </si>
  <si>
    <t>4분기</t>
    <phoneticPr fontId="3" type="noConversion"/>
  </si>
  <si>
    <t>총합계</t>
    <phoneticPr fontId="3" type="noConversion"/>
  </si>
  <si>
    <t>KB-003</t>
    <phoneticPr fontId="3" type="noConversion"/>
  </si>
  <si>
    <t>A4-003</t>
    <phoneticPr fontId="3" type="noConversion"/>
  </si>
  <si>
    <t>KB-002</t>
    <phoneticPr fontId="3" type="noConversion"/>
  </si>
  <si>
    <t>KB-001</t>
    <phoneticPr fontId="3" type="noConversion"/>
  </si>
  <si>
    <t>'총합계'의 최대값-최소값 차이</t>
    <phoneticPr fontId="3" type="noConversion"/>
  </si>
  <si>
    <t>'판매형태'가 "도매"인 '4분기'의 평균</t>
    <phoneticPr fontId="3" type="noConversion"/>
  </si>
  <si>
    <t>'3분기' 중 두 번째로 큰 값</t>
    <phoneticPr fontId="3" type="noConversion"/>
  </si>
  <si>
    <t>도매 평균</t>
  </si>
  <si>
    <t>병행 평균</t>
  </si>
  <si>
    <t>소매 평균</t>
  </si>
  <si>
    <t>전체 평균</t>
  </si>
  <si>
    <t>도매 최대값</t>
  </si>
  <si>
    <t>병행 최대값</t>
  </si>
  <si>
    <t>소매 최대값</t>
  </si>
  <si>
    <t>전체 최대값</t>
  </si>
  <si>
    <t>$F$3</t>
  </si>
  <si>
    <t>$F$7</t>
  </si>
  <si>
    <t>$F$10</t>
  </si>
  <si>
    <t>$G$3</t>
  </si>
  <si>
    <t>$G$7</t>
  </si>
  <si>
    <t>$G$10</t>
  </si>
  <si>
    <t>4분기 4380감소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</si>
  <si>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</si>
  <si>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</si>
  <si>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</si>
  <si>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</si>
  <si>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</si>
  <si>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</si>
  <si>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</si>
  <si>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마우스</t>
  </si>
  <si>
    <t>키보드</t>
  </si>
  <si>
    <t>도매</t>
  </si>
  <si>
    <t>병행</t>
  </si>
  <si>
    <t>소매</t>
  </si>
  <si>
    <t>전체 평균 : 2분기</t>
  </si>
  <si>
    <t>평균 : 2분기</t>
  </si>
  <si>
    <t>전체 평균 : 4분기</t>
  </si>
  <si>
    <t>평균 : 4분기</t>
  </si>
  <si>
    <t>전체 평균 : 3분기</t>
  </si>
  <si>
    <t>평균 : 3분기</t>
  </si>
  <si>
    <t>***</t>
  </si>
  <si>
    <t>판매형태</t>
  </si>
  <si>
    <t>종류</t>
  </si>
  <si>
    <t>값</t>
  </si>
  <si>
    <t>4분기 5420증가</t>
  </si>
  <si>
    <t>만든 사람 2-20 날짜 2017-07-22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</si>
</sst>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176" formatCode="#,##0_ "/>
    <numFmt numFmtId="177" formatCode="#,##0&quot;원&quot;"/>
    <numFmt numFmtId="178" formatCode="#&quot;위&quot;"/>
    <numFmt numFmtId="179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176" fontId="0" fillId="6" borderId="0" xfId="0" applyNumberForma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center" vertical="center"/>
    </xf>
    <xf numFmtId="0" fontId="6" fillId="3" borderId="4" xfId="0" quotePrefix="1" applyFont="1" applyFill="1" applyBorder="1" applyAlignment="1">
      <alignment horizontal="center" vertical="center"/>
    </xf>
    <xf numFmtId="0" fontId="6" fillId="3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통화 [0]" xfId="1" builtinId="7"/>
    <cellStyle name="표준" xfId="0" builtinId="0"/>
  </cellStyles>
  <dxfs count="3">
    <dxf>
      <alignment horizontal="right" readingOrder="0"/>
    </dxf>
    <dxf>
      <numFmt numFmtId="176" formatCode="#,##0_ "/>
    </dxf>
    <dxf>
      <font>
        <b/>
        <i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0" i="1">
                <a:latin typeface="굴림체" panose="020B0609000101010101" pitchFamily="49" charset="-127"/>
                <a:ea typeface="굴림체" panose="020B0609000101010101" pitchFamily="49" charset="-127"/>
              </a:defRPr>
            </a:pPr>
            <a:r>
              <a:rPr lang="ko-KR" sz="1800" b="0" i="1">
                <a:latin typeface="굴림체" panose="020B0609000101010101" pitchFamily="49" charset="-127"/>
                <a:ea typeface="굴림체" panose="020B0609000101010101" pitchFamily="49" charset="-127"/>
              </a:rPr>
              <a:t>도매 판매현황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차트!$B$2</c:f>
              <c:strCache>
                <c:ptCount val="1"/>
                <c:pt idx="0">
                  <c:v>2분기</c:v>
                </c:pt>
              </c:strCache>
            </c:strRef>
          </c:tx>
          <c:invertIfNegative val="0"/>
          <c:cat>
            <c:strRef>
              <c:f>차트!$A$3:$A$6</c:f>
              <c:strCache>
                <c:ptCount val="4"/>
                <c:pt idx="0">
                  <c:v>KB-003</c:v>
                </c:pt>
                <c:pt idx="1">
                  <c:v>A4-003</c:v>
                </c:pt>
                <c:pt idx="2">
                  <c:v>KB-002</c:v>
                </c:pt>
                <c:pt idx="3">
                  <c:v>KB-001</c:v>
                </c:pt>
              </c:strCache>
            </c:strRef>
          </c:cat>
          <c:val>
            <c:numRef>
              <c:f>차트!$B$3:$B$6</c:f>
              <c:numCache>
                <c:formatCode>#,##0_ </c:formatCode>
                <c:ptCount val="4"/>
                <c:pt idx="0">
                  <c:v>153210</c:v>
                </c:pt>
                <c:pt idx="1">
                  <c:v>204520</c:v>
                </c:pt>
                <c:pt idx="2">
                  <c:v>100200</c:v>
                </c:pt>
                <c:pt idx="3">
                  <c:v>107800</c:v>
                </c:pt>
              </c:numCache>
            </c:numRef>
          </c:val>
        </c:ser>
        <c:ser>
          <c:idx val="1"/>
          <c:order val="1"/>
          <c:tx>
            <c:strRef>
              <c:f>차트!$C$2</c:f>
              <c:strCache>
                <c:ptCount val="1"/>
                <c:pt idx="0">
                  <c:v>3분기</c:v>
                </c:pt>
              </c:strCache>
            </c:strRef>
          </c:tx>
          <c:invertIfNegative val="0"/>
          <c:cat>
            <c:strRef>
              <c:f>차트!$A$3:$A$6</c:f>
              <c:strCache>
                <c:ptCount val="4"/>
                <c:pt idx="0">
                  <c:v>KB-003</c:v>
                </c:pt>
                <c:pt idx="1">
                  <c:v>A4-003</c:v>
                </c:pt>
                <c:pt idx="2">
                  <c:v>KB-002</c:v>
                </c:pt>
                <c:pt idx="3">
                  <c:v>KB-001</c:v>
                </c:pt>
              </c:strCache>
            </c:strRef>
          </c:cat>
          <c:val>
            <c:numRef>
              <c:f>차트!$C$3:$C$6</c:f>
              <c:numCache>
                <c:formatCode>#,##0_ </c:formatCode>
                <c:ptCount val="4"/>
                <c:pt idx="0">
                  <c:v>187320</c:v>
                </c:pt>
                <c:pt idx="1">
                  <c:v>187650</c:v>
                </c:pt>
                <c:pt idx="2">
                  <c:v>142580</c:v>
                </c:pt>
                <c:pt idx="3">
                  <c:v>101110</c:v>
                </c:pt>
              </c:numCache>
            </c:numRef>
          </c:val>
        </c:ser>
        <c:ser>
          <c:idx val="2"/>
          <c:order val="2"/>
          <c:tx>
            <c:strRef>
              <c:f>차트!$D$2</c:f>
              <c:strCache>
                <c:ptCount val="1"/>
                <c:pt idx="0">
                  <c:v>4분기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차트!$A$3:$A$6</c:f>
              <c:strCache>
                <c:ptCount val="4"/>
                <c:pt idx="0">
                  <c:v>KB-003</c:v>
                </c:pt>
                <c:pt idx="1">
                  <c:v>A4-003</c:v>
                </c:pt>
                <c:pt idx="2">
                  <c:v>KB-002</c:v>
                </c:pt>
                <c:pt idx="3">
                  <c:v>KB-001</c:v>
                </c:pt>
              </c:strCache>
            </c:strRef>
          </c:cat>
          <c:val>
            <c:numRef>
              <c:f>차트!$D$3:$D$6</c:f>
              <c:numCache>
                <c:formatCode>#,##0_ </c:formatCode>
                <c:ptCount val="4"/>
                <c:pt idx="0">
                  <c:v>167200</c:v>
                </c:pt>
                <c:pt idx="1">
                  <c:v>198760</c:v>
                </c:pt>
                <c:pt idx="2">
                  <c:v>132540</c:v>
                </c:pt>
                <c:pt idx="3">
                  <c:v>110780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72576"/>
        <c:axId val="137006464"/>
      </c:barChart>
      <c:catAx>
        <c:axId val="13407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006464"/>
        <c:crosses val="autoZero"/>
        <c:auto val="1"/>
        <c:lblAlgn val="ctr"/>
        <c:lblOffset val="100"/>
        <c:noMultiLvlLbl val="0"/>
      </c:catAx>
      <c:valAx>
        <c:axId val="13700646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34072576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162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31750" cmpd="sng">
      <a:solidFill>
        <a:srgbClr val="00B050"/>
      </a:solidFill>
      <a:prstDash val="sysDot"/>
    </a:ln>
  </c:spPr>
  <c:txPr>
    <a:bodyPr/>
    <a:lstStyle/>
    <a:p>
      <a:pPr>
        <a:defRPr sz="1000">
          <a:latin typeface="돋움체" panose="020B0609000101010101" pitchFamily="49" charset="-127"/>
          <a:ea typeface="돋움체" panose="020B0609000101010101" pitchFamily="49" charset="-127"/>
        </a:defRPr>
      </a:pPr>
      <a:endParaRPr lang="ko-K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47625</xdr:rowOff>
    </xdr:from>
    <xdr:to>
      <xdr:col>7</xdr:col>
      <xdr:colOff>838200</xdr:colOff>
      <xdr:row>0</xdr:row>
      <xdr:rowOff>942975</xdr:rowOff>
    </xdr:to>
    <xdr:sp macro="" textlink="">
      <xdr:nvSpPr>
        <xdr:cNvPr id="2" name="빗면 1"/>
        <xdr:cNvSpPr/>
      </xdr:nvSpPr>
      <xdr:spPr>
        <a:xfrm>
          <a:off x="1000125" y="47625"/>
          <a:ext cx="6343650" cy="895350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돋움" panose="020B0600000101010101" pitchFamily="50" charset="-127"/>
              <a:ea typeface="돋움" panose="020B0600000101010101" pitchFamily="50" charset="-127"/>
            </a:rPr>
            <a:t>컴퓨터용품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42862</xdr:rowOff>
    </xdr:from>
    <xdr:to>
      <xdr:col>7</xdr:col>
      <xdr:colOff>638174</xdr:colOff>
      <xdr:row>22</xdr:row>
      <xdr:rowOff>171450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2-20" refreshedDate="42924.549723495373" createdVersion="4" refreshedVersion="4" minRefreshableVersion="3" recordCount="10">
  <cacheSource type="worksheet">
    <worksheetSource ref="A2:G12" sheet="피벗테이블"/>
  </cacheSource>
  <cacheFields count="7">
    <cacheField name="모델명" numFmtId="0">
      <sharedItems/>
    </cacheField>
    <cacheField name="종류" numFmtId="14">
      <sharedItems count="4">
        <s v="키보드"/>
        <s v="마우스"/>
        <s v="잉크"/>
        <s v="용지"/>
      </sharedItems>
    </cacheField>
    <cacheField name="판매형태" numFmtId="0">
      <sharedItems count="3">
        <s v="도매"/>
        <s v="소매"/>
        <s v="병행"/>
      </sharedItems>
    </cacheField>
    <cacheField name="2분기" numFmtId="0">
      <sharedItems containsSemiMixedTypes="0" containsString="0" containsNumber="1" containsInteger="1" minValue="100100" maxValue="204520"/>
    </cacheField>
    <cacheField name="3분기" numFmtId="0">
      <sharedItems containsSemiMixedTypes="0" containsString="0" containsNumber="1" containsInteger="1" minValue="101110" maxValue="187650"/>
    </cacheField>
    <cacheField name="4분기" numFmtId="0">
      <sharedItems containsSemiMixedTypes="0" containsString="0" containsNumber="1" containsInteger="1" minValue="100120" maxValue="198760"/>
    </cacheField>
    <cacheField name="총합계" numFmtId="0">
      <sharedItems containsSemiMixedTypes="0" containsString="0" containsNumber="1" containsInteger="1" minValue="319690" maxValue="5909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KB-003"/>
    <x v="0"/>
    <x v="0"/>
    <n v="153210"/>
    <n v="187320"/>
    <n v="167200"/>
    <n v="507730"/>
  </r>
  <r>
    <s v="MO-002"/>
    <x v="1"/>
    <x v="1"/>
    <n v="101010"/>
    <n v="120450"/>
    <n v="100120"/>
    <n v="321580"/>
  </r>
  <r>
    <s v="IN-002"/>
    <x v="2"/>
    <x v="2"/>
    <n v="143280"/>
    <n v="135200"/>
    <n v="140280"/>
    <n v="418760"/>
  </r>
  <r>
    <s v="A4-003"/>
    <x v="3"/>
    <x v="0"/>
    <n v="204520"/>
    <n v="187650"/>
    <n v="198760"/>
    <n v="590930"/>
  </r>
  <r>
    <s v="KB-002"/>
    <x v="0"/>
    <x v="0"/>
    <n v="100200"/>
    <n v="142580"/>
    <n v="132540"/>
    <n v="375320"/>
  </r>
  <r>
    <s v="A3-001"/>
    <x v="3"/>
    <x v="2"/>
    <n v="175640"/>
    <n v="165430"/>
    <n v="170200"/>
    <n v="511270"/>
  </r>
  <r>
    <s v="CI-001"/>
    <x v="2"/>
    <x v="1"/>
    <n v="110200"/>
    <n v="123450"/>
    <n v="118500"/>
    <n v="352150"/>
  </r>
  <r>
    <s v="KB-001"/>
    <x v="0"/>
    <x v="0"/>
    <n v="107800"/>
    <n v="101110"/>
    <n v="110780"/>
    <n v="319690"/>
  </r>
  <r>
    <s v="MO-001"/>
    <x v="1"/>
    <x v="2"/>
    <n v="164350"/>
    <n v="154320"/>
    <n v="160200"/>
    <n v="478870"/>
  </r>
  <r>
    <s v="CI-002"/>
    <x v="2"/>
    <x v="1"/>
    <n v="100100"/>
    <n v="125400"/>
    <n v="110780"/>
    <n v="3362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E13" firstHeaderRow="1" firstDataRow="2" firstDataCol="2"/>
  <pivotFields count="7">
    <pivotField compact="0" outline="0" showAll="0"/>
    <pivotField axis="axisRow" compact="0" outline="0" showAll="0">
      <items count="5">
        <item x="1"/>
        <item h="1" x="3"/>
        <item h="1" x="2"/>
        <item x="0"/>
        <item t="default"/>
      </items>
    </pivotField>
    <pivotField axis="axisCol" compact="0" outline="0" showAll="0">
      <items count="4">
        <item x="0"/>
        <item x="2"/>
        <item x="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outline="0" showAll="0"/>
  </pivotFields>
  <rowFields count="2">
    <field x="1"/>
    <field x="-2"/>
  </rowFields>
  <rowItems count="9">
    <i>
      <x/>
      <x/>
    </i>
    <i r="1" i="1">
      <x v="1"/>
    </i>
    <i r="1" i="2">
      <x v="2"/>
    </i>
    <i>
      <x v="3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2"/>
  </colFields>
  <colItems count="3">
    <i>
      <x/>
    </i>
    <i>
      <x v="1"/>
    </i>
    <i>
      <x v="2"/>
    </i>
  </colItems>
  <dataFields count="3">
    <dataField name="평균 : 2분기" fld="3" subtotal="average" baseField="1" baseItem="0"/>
    <dataField name="평균 : 3분기" fld="4" subtotal="average" baseField="1" baseItem="0"/>
    <dataField name="평균 : 4분기" fld="5" subtotal="average" baseField="1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J15" sqref="J15"/>
    </sheetView>
  </sheetViews>
  <sheetFormatPr defaultRowHeight="16.5" x14ac:dyDescent="0.3"/>
  <cols>
    <col min="1" max="1" width="12.625" customWidth="1"/>
    <col min="2" max="2" width="10.625" customWidth="1"/>
    <col min="3" max="3" width="11.625" customWidth="1"/>
    <col min="4" max="7" width="12.625" customWidth="1"/>
    <col min="8" max="8" width="11.625" customWidth="1"/>
    <col min="9" max="9" width="9.625" customWidth="1"/>
  </cols>
  <sheetData>
    <row r="1" spans="1:9" ht="80.099999999999994" customHeight="1" x14ac:dyDescent="0.3"/>
    <row r="2" spans="1:9" ht="17.100000000000001" customHeight="1" x14ac:dyDescent="0.3">
      <c r="A2" s="9" t="s">
        <v>2</v>
      </c>
      <c r="B2" s="9" t="s">
        <v>3</v>
      </c>
      <c r="C2" s="9" t="s">
        <v>21</v>
      </c>
      <c r="D2" s="9" t="s">
        <v>25</v>
      </c>
      <c r="E2" s="9" t="s">
        <v>26</v>
      </c>
      <c r="F2" s="9" t="s">
        <v>27</v>
      </c>
      <c r="G2" s="9" t="s">
        <v>28</v>
      </c>
      <c r="H2" s="9" t="s">
        <v>4</v>
      </c>
      <c r="I2" s="9" t="s">
        <v>1</v>
      </c>
    </row>
    <row r="3" spans="1:9" ht="17.100000000000001" customHeight="1" x14ac:dyDescent="0.3">
      <c r="A3" s="2" t="s">
        <v>18</v>
      </c>
      <c r="B3" s="3" t="s">
        <v>8</v>
      </c>
      <c r="C3" s="2" t="s">
        <v>23</v>
      </c>
      <c r="D3" s="4">
        <v>153210</v>
      </c>
      <c r="E3" s="4">
        <v>187320</v>
      </c>
      <c r="F3" s="4">
        <v>167200</v>
      </c>
      <c r="G3" s="10">
        <f>SUM(D3:F3)</f>
        <v>507730</v>
      </c>
      <c r="H3" s="11">
        <f>RANK(G3,$G$3:$G$12)</f>
        <v>3</v>
      </c>
      <c r="I3" s="8" t="str">
        <f>IF(F3&lt;E3,"감소","")</f>
        <v>감소</v>
      </c>
    </row>
    <row r="4" spans="1:9" ht="17.100000000000001" customHeight="1" x14ac:dyDescent="0.3">
      <c r="A4" s="2" t="s">
        <v>19</v>
      </c>
      <c r="B4" s="3" t="s">
        <v>9</v>
      </c>
      <c r="C4" s="2" t="s">
        <v>24</v>
      </c>
      <c r="D4" s="4">
        <v>101010</v>
      </c>
      <c r="E4" s="4">
        <v>120450</v>
      </c>
      <c r="F4" s="4">
        <v>100120</v>
      </c>
      <c r="G4" s="10">
        <f t="shared" ref="G4:G12" si="0">SUM(D4:F4)</f>
        <v>321580</v>
      </c>
      <c r="H4" s="11">
        <f t="shared" ref="H4:H12" si="1">RANK(G4,$G$3:$G$12)</f>
        <v>9</v>
      </c>
      <c r="I4" s="8" t="str">
        <f t="shared" ref="I4:I12" si="2">IF(F4&lt;E4,"감소","")</f>
        <v>감소</v>
      </c>
    </row>
    <row r="5" spans="1:9" ht="17.100000000000001" customHeight="1" x14ac:dyDescent="0.3">
      <c r="A5" s="2" t="s">
        <v>16</v>
      </c>
      <c r="B5" s="3" t="s">
        <v>11</v>
      </c>
      <c r="C5" s="2" t="s">
        <v>22</v>
      </c>
      <c r="D5" s="4">
        <v>143280</v>
      </c>
      <c r="E5" s="4">
        <v>135200</v>
      </c>
      <c r="F5" s="4">
        <v>140280</v>
      </c>
      <c r="G5" s="10">
        <f t="shared" si="0"/>
        <v>418760</v>
      </c>
      <c r="H5" s="11">
        <f t="shared" si="1"/>
        <v>5</v>
      </c>
      <c r="I5" s="8" t="str">
        <f t="shared" si="2"/>
        <v/>
      </c>
    </row>
    <row r="6" spans="1:9" ht="17.100000000000001" customHeight="1" x14ac:dyDescent="0.3">
      <c r="A6" s="2" t="s">
        <v>12</v>
      </c>
      <c r="B6" s="3" t="s">
        <v>13</v>
      </c>
      <c r="C6" s="2" t="s">
        <v>23</v>
      </c>
      <c r="D6" s="4">
        <v>204520</v>
      </c>
      <c r="E6" s="4">
        <v>187650</v>
      </c>
      <c r="F6" s="4">
        <v>198760</v>
      </c>
      <c r="G6" s="10">
        <f t="shared" si="0"/>
        <v>590930</v>
      </c>
      <c r="H6" s="11">
        <f t="shared" si="1"/>
        <v>1</v>
      </c>
      <c r="I6" s="8" t="str">
        <f t="shared" si="2"/>
        <v/>
      </c>
    </row>
    <row r="7" spans="1:9" ht="17.100000000000001" customHeight="1" x14ac:dyDescent="0.3">
      <c r="A7" s="2" t="s">
        <v>10</v>
      </c>
      <c r="B7" s="3" t="s">
        <v>8</v>
      </c>
      <c r="C7" s="2" t="s">
        <v>23</v>
      </c>
      <c r="D7" s="4">
        <v>100200</v>
      </c>
      <c r="E7" s="4">
        <v>142580</v>
      </c>
      <c r="F7" s="4">
        <v>132540</v>
      </c>
      <c r="G7" s="10">
        <f t="shared" si="0"/>
        <v>375320</v>
      </c>
      <c r="H7" s="11">
        <f t="shared" si="1"/>
        <v>6</v>
      </c>
      <c r="I7" s="8" t="str">
        <f t="shared" si="2"/>
        <v>감소</v>
      </c>
    </row>
    <row r="8" spans="1:9" ht="17.100000000000001" customHeight="1" x14ac:dyDescent="0.3">
      <c r="A8" s="2" t="s">
        <v>14</v>
      </c>
      <c r="B8" s="3" t="s">
        <v>13</v>
      </c>
      <c r="C8" s="2" t="s">
        <v>22</v>
      </c>
      <c r="D8" s="4">
        <v>175640</v>
      </c>
      <c r="E8" s="4">
        <v>165430</v>
      </c>
      <c r="F8" s="4">
        <v>170200</v>
      </c>
      <c r="G8" s="10">
        <f t="shared" si="0"/>
        <v>511270</v>
      </c>
      <c r="H8" s="11">
        <f t="shared" si="1"/>
        <v>2</v>
      </c>
      <c r="I8" s="8" t="str">
        <f t="shared" si="2"/>
        <v/>
      </c>
    </row>
    <row r="9" spans="1:9" ht="17.100000000000001" customHeight="1" x14ac:dyDescent="0.3">
      <c r="A9" s="2" t="s">
        <v>15</v>
      </c>
      <c r="B9" s="3" t="s">
        <v>11</v>
      </c>
      <c r="C9" s="2" t="s">
        <v>24</v>
      </c>
      <c r="D9" s="4">
        <v>110200</v>
      </c>
      <c r="E9" s="4">
        <v>123450</v>
      </c>
      <c r="F9" s="4">
        <v>118500</v>
      </c>
      <c r="G9" s="10">
        <f t="shared" si="0"/>
        <v>352150</v>
      </c>
      <c r="H9" s="11">
        <f t="shared" si="1"/>
        <v>7</v>
      </c>
      <c r="I9" s="8" t="str">
        <f t="shared" si="2"/>
        <v>감소</v>
      </c>
    </row>
    <row r="10" spans="1:9" ht="17.100000000000001" customHeight="1" x14ac:dyDescent="0.3">
      <c r="A10" s="2" t="s">
        <v>7</v>
      </c>
      <c r="B10" s="3" t="s">
        <v>8</v>
      </c>
      <c r="C10" s="2" t="s">
        <v>23</v>
      </c>
      <c r="D10" s="4">
        <v>107800</v>
      </c>
      <c r="E10" s="4">
        <v>101110</v>
      </c>
      <c r="F10" s="4">
        <v>110780</v>
      </c>
      <c r="G10" s="10">
        <f t="shared" si="0"/>
        <v>319690</v>
      </c>
      <c r="H10" s="11">
        <f t="shared" si="1"/>
        <v>10</v>
      </c>
      <c r="I10" s="8" t="str">
        <f t="shared" si="2"/>
        <v/>
      </c>
    </row>
    <row r="11" spans="1:9" ht="17.100000000000001" customHeight="1" x14ac:dyDescent="0.3">
      <c r="A11" s="2" t="s">
        <v>17</v>
      </c>
      <c r="B11" s="3" t="s">
        <v>9</v>
      </c>
      <c r="C11" s="2" t="s">
        <v>22</v>
      </c>
      <c r="D11" s="4">
        <v>164350</v>
      </c>
      <c r="E11" s="4">
        <v>154320</v>
      </c>
      <c r="F11" s="4">
        <v>160200</v>
      </c>
      <c r="G11" s="10">
        <f t="shared" si="0"/>
        <v>478870</v>
      </c>
      <c r="H11" s="11">
        <f t="shared" si="1"/>
        <v>4</v>
      </c>
      <c r="I11" s="8" t="str">
        <f t="shared" si="2"/>
        <v/>
      </c>
    </row>
    <row r="12" spans="1:9" ht="17.100000000000001" customHeight="1" x14ac:dyDescent="0.3">
      <c r="A12" s="2" t="s">
        <v>20</v>
      </c>
      <c r="B12" s="3" t="s">
        <v>11</v>
      </c>
      <c r="C12" s="2" t="s">
        <v>24</v>
      </c>
      <c r="D12" s="4">
        <v>100100</v>
      </c>
      <c r="E12" s="4">
        <v>125400</v>
      </c>
      <c r="F12" s="4">
        <v>110780</v>
      </c>
      <c r="G12" s="10">
        <f t="shared" si="0"/>
        <v>336280</v>
      </c>
      <c r="H12" s="11">
        <f t="shared" si="1"/>
        <v>8</v>
      </c>
      <c r="I12" s="8" t="str">
        <f t="shared" si="2"/>
        <v>감소</v>
      </c>
    </row>
    <row r="13" spans="1:9" ht="17.100000000000001" customHeight="1" x14ac:dyDescent="0.3">
      <c r="A13" s="36" t="s">
        <v>38</v>
      </c>
      <c r="B13" s="37"/>
      <c r="C13" s="37"/>
      <c r="D13" s="38"/>
      <c r="E13" s="35">
        <f>MAX(G3:G12)-MIN(G3:G12)</f>
        <v>271240</v>
      </c>
      <c r="F13" s="35"/>
      <c r="G13" s="35"/>
      <c r="H13" s="34"/>
      <c r="I13" s="34"/>
    </row>
    <row r="14" spans="1:9" ht="17.100000000000001" customHeight="1" x14ac:dyDescent="0.3">
      <c r="A14" s="36" t="s">
        <v>39</v>
      </c>
      <c r="B14" s="37"/>
      <c r="C14" s="37"/>
      <c r="D14" s="38"/>
      <c r="E14" s="35">
        <f>DAVERAGE(A2:I12,F2,C2:C3)</f>
        <v>152320</v>
      </c>
      <c r="F14" s="35"/>
      <c r="G14" s="35"/>
      <c r="H14" s="34"/>
      <c r="I14" s="34"/>
    </row>
    <row r="15" spans="1:9" ht="17.100000000000001" customHeight="1" x14ac:dyDescent="0.3">
      <c r="A15" s="36" t="s">
        <v>40</v>
      </c>
      <c r="B15" s="37"/>
      <c r="C15" s="37"/>
      <c r="D15" s="38"/>
      <c r="E15" s="35">
        <f>LARGE(E3:E12,2)</f>
        <v>187320</v>
      </c>
      <c r="F15" s="35"/>
      <c r="G15" s="35"/>
      <c r="H15" s="34"/>
      <c r="I15" s="34"/>
    </row>
  </sheetData>
  <sortState ref="A3:H12">
    <sortCondition descending="1" ref="A3:A12"/>
  </sortState>
  <mergeCells count="7">
    <mergeCell ref="H13:I15"/>
    <mergeCell ref="E14:G14"/>
    <mergeCell ref="E15:G15"/>
    <mergeCell ref="E13:G13"/>
    <mergeCell ref="A13:D13"/>
    <mergeCell ref="A14:D14"/>
    <mergeCell ref="A15:D15"/>
  </mergeCells>
  <phoneticPr fontId="3" type="noConversion"/>
  <conditionalFormatting sqref="A3:I12">
    <cfRule type="expression" dxfId="2" priority="1">
      <formula>$B3="키보드"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0" sqref="H20"/>
    </sheetView>
  </sheetViews>
  <sheetFormatPr defaultRowHeight="16.5" outlineLevelRow="3" outlineLevelCol="1" x14ac:dyDescent="0.3"/>
  <cols>
    <col min="1" max="1" width="15.625" customWidth="1"/>
    <col min="2" max="2" width="11.625" customWidth="1"/>
    <col min="3" max="3" width="12.625" customWidth="1"/>
    <col min="4" max="4" width="11.625" customWidth="1"/>
    <col min="5" max="7" width="11.625" customWidth="1" outlineLevel="1"/>
  </cols>
  <sheetData>
    <row r="2" spans="1:7" x14ac:dyDescent="0.3">
      <c r="A2" s="5" t="s">
        <v>2</v>
      </c>
      <c r="B2" s="5" t="s">
        <v>3</v>
      </c>
      <c r="C2" s="5" t="s">
        <v>21</v>
      </c>
      <c r="D2" s="5" t="s">
        <v>25</v>
      </c>
      <c r="E2" s="5" t="s">
        <v>26</v>
      </c>
      <c r="F2" s="5" t="s">
        <v>27</v>
      </c>
      <c r="G2" s="5" t="s">
        <v>28</v>
      </c>
    </row>
    <row r="3" spans="1:7" outlineLevel="3" x14ac:dyDescent="0.3">
      <c r="A3" s="2" t="s">
        <v>18</v>
      </c>
      <c r="B3" s="3" t="s">
        <v>8</v>
      </c>
      <c r="C3" s="2" t="s">
        <v>23</v>
      </c>
      <c r="D3" s="4">
        <v>153210</v>
      </c>
      <c r="E3" s="4">
        <v>187320</v>
      </c>
      <c r="F3" s="4">
        <v>167200</v>
      </c>
      <c r="G3" s="4">
        <f>SUM(D3:F3)</f>
        <v>507730</v>
      </c>
    </row>
    <row r="4" spans="1:7" outlineLevel="3" x14ac:dyDescent="0.3">
      <c r="A4" s="2" t="s">
        <v>12</v>
      </c>
      <c r="B4" s="3" t="s">
        <v>13</v>
      </c>
      <c r="C4" s="2" t="s">
        <v>23</v>
      </c>
      <c r="D4" s="4">
        <v>204520</v>
      </c>
      <c r="E4" s="4">
        <v>187650</v>
      </c>
      <c r="F4" s="4">
        <v>198760</v>
      </c>
      <c r="G4" s="4">
        <f>SUM(D4:F4)</f>
        <v>590930</v>
      </c>
    </row>
    <row r="5" spans="1:7" outlineLevel="3" x14ac:dyDescent="0.3">
      <c r="A5" s="2" t="s">
        <v>10</v>
      </c>
      <c r="B5" s="3" t="s">
        <v>8</v>
      </c>
      <c r="C5" s="2" t="s">
        <v>23</v>
      </c>
      <c r="D5" s="4">
        <v>100200</v>
      </c>
      <c r="E5" s="4">
        <v>142580</v>
      </c>
      <c r="F5" s="4">
        <v>132540</v>
      </c>
      <c r="G5" s="4">
        <f>SUM(D5:F5)</f>
        <v>375320</v>
      </c>
    </row>
    <row r="6" spans="1:7" outlineLevel="3" x14ac:dyDescent="0.3">
      <c r="A6" s="2" t="s">
        <v>7</v>
      </c>
      <c r="B6" s="3" t="s">
        <v>8</v>
      </c>
      <c r="C6" s="2" t="s">
        <v>23</v>
      </c>
      <c r="D6" s="4">
        <v>107800</v>
      </c>
      <c r="E6" s="4">
        <v>101110</v>
      </c>
      <c r="F6" s="4">
        <v>110780</v>
      </c>
      <c r="G6" s="4">
        <f>SUM(D6:F6)</f>
        <v>319690</v>
      </c>
    </row>
    <row r="7" spans="1:7" outlineLevel="2" x14ac:dyDescent="0.3">
      <c r="A7" s="2"/>
      <c r="B7" s="3"/>
      <c r="C7" s="12" t="s">
        <v>45</v>
      </c>
      <c r="D7" s="4"/>
      <c r="E7" s="4"/>
      <c r="F7" s="4">
        <f>SUBTOTAL(4,F3:F6)</f>
        <v>198760</v>
      </c>
      <c r="G7" s="4"/>
    </row>
    <row r="8" spans="1:7" outlineLevel="1" x14ac:dyDescent="0.3">
      <c r="A8" s="2"/>
      <c r="B8" s="3"/>
      <c r="C8" s="12" t="s">
        <v>41</v>
      </c>
      <c r="D8" s="4"/>
      <c r="E8" s="4">
        <f>SUBTOTAL(1,E3:E6)</f>
        <v>154665</v>
      </c>
      <c r="F8" s="4">
        <f>SUBTOTAL(1,F3:F6)</f>
        <v>152320</v>
      </c>
      <c r="G8" s="4"/>
    </row>
    <row r="9" spans="1:7" outlineLevel="3" x14ac:dyDescent="0.3">
      <c r="A9" s="2" t="s">
        <v>16</v>
      </c>
      <c r="B9" s="3" t="s">
        <v>11</v>
      </c>
      <c r="C9" s="2" t="s">
        <v>22</v>
      </c>
      <c r="D9" s="4">
        <v>143280</v>
      </c>
      <c r="E9" s="4">
        <v>135200</v>
      </c>
      <c r="F9" s="4">
        <v>140280</v>
      </c>
      <c r="G9" s="4">
        <f>SUM(D9:F9)</f>
        <v>418760</v>
      </c>
    </row>
    <row r="10" spans="1:7" outlineLevel="3" x14ac:dyDescent="0.3">
      <c r="A10" s="2" t="s">
        <v>14</v>
      </c>
      <c r="B10" s="3" t="s">
        <v>13</v>
      </c>
      <c r="C10" s="2" t="s">
        <v>22</v>
      </c>
      <c r="D10" s="4">
        <v>175640</v>
      </c>
      <c r="E10" s="4">
        <v>165430</v>
      </c>
      <c r="F10" s="4">
        <v>170200</v>
      </c>
      <c r="G10" s="4">
        <f>SUM(D10:F10)</f>
        <v>511270</v>
      </c>
    </row>
    <row r="11" spans="1:7" outlineLevel="3" x14ac:dyDescent="0.3">
      <c r="A11" s="2" t="s">
        <v>17</v>
      </c>
      <c r="B11" s="3" t="s">
        <v>9</v>
      </c>
      <c r="C11" s="2" t="s">
        <v>22</v>
      </c>
      <c r="D11" s="4">
        <v>164350</v>
      </c>
      <c r="E11" s="4">
        <v>154320</v>
      </c>
      <c r="F11" s="4">
        <v>160200</v>
      </c>
      <c r="G11" s="4">
        <f>SUM(D11:F11)</f>
        <v>478870</v>
      </c>
    </row>
    <row r="12" spans="1:7" outlineLevel="2" x14ac:dyDescent="0.3">
      <c r="A12" s="2"/>
      <c r="B12" s="3"/>
      <c r="C12" s="12" t="s">
        <v>46</v>
      </c>
      <c r="D12" s="4"/>
      <c r="E12" s="4"/>
      <c r="F12" s="4">
        <f>SUBTOTAL(4,F9:F11)</f>
        <v>170200</v>
      </c>
      <c r="G12" s="4"/>
    </row>
    <row r="13" spans="1:7" outlineLevel="1" x14ac:dyDescent="0.3">
      <c r="A13" s="2"/>
      <c r="B13" s="3"/>
      <c r="C13" s="12" t="s">
        <v>42</v>
      </c>
      <c r="D13" s="4"/>
      <c r="E13" s="4">
        <f>SUBTOTAL(1,E9:E11)</f>
        <v>151650</v>
      </c>
      <c r="F13" s="4">
        <f>SUBTOTAL(1,F9:F11)</f>
        <v>156893.33333333334</v>
      </c>
      <c r="G13" s="4"/>
    </row>
    <row r="14" spans="1:7" outlineLevel="3" x14ac:dyDescent="0.3">
      <c r="A14" s="2" t="s">
        <v>19</v>
      </c>
      <c r="B14" s="3" t="s">
        <v>9</v>
      </c>
      <c r="C14" s="2" t="s">
        <v>24</v>
      </c>
      <c r="D14" s="4">
        <v>101010</v>
      </c>
      <c r="E14" s="4">
        <v>120450</v>
      </c>
      <c r="F14" s="4">
        <v>100120</v>
      </c>
      <c r="G14" s="4">
        <f>SUM(D14:F14)</f>
        <v>321580</v>
      </c>
    </row>
    <row r="15" spans="1:7" outlineLevel="3" x14ac:dyDescent="0.3">
      <c r="A15" s="2" t="s">
        <v>15</v>
      </c>
      <c r="B15" s="3" t="s">
        <v>11</v>
      </c>
      <c r="C15" s="2" t="s">
        <v>24</v>
      </c>
      <c r="D15" s="4">
        <v>110200</v>
      </c>
      <c r="E15" s="4">
        <v>123450</v>
      </c>
      <c r="F15" s="4">
        <v>118500</v>
      </c>
      <c r="G15" s="4">
        <f>SUM(D15:F15)</f>
        <v>352150</v>
      </c>
    </row>
    <row r="16" spans="1:7" outlineLevel="3" x14ac:dyDescent="0.3">
      <c r="A16" s="2" t="s">
        <v>20</v>
      </c>
      <c r="B16" s="3" t="s">
        <v>11</v>
      </c>
      <c r="C16" s="2" t="s">
        <v>24</v>
      </c>
      <c r="D16" s="4">
        <v>100100</v>
      </c>
      <c r="E16" s="4">
        <v>125400</v>
      </c>
      <c r="F16" s="4">
        <v>110780</v>
      </c>
      <c r="G16" s="4">
        <f>SUM(D16:F16)</f>
        <v>336280</v>
      </c>
    </row>
    <row r="17" spans="1:7" outlineLevel="2" x14ac:dyDescent="0.3">
      <c r="A17" s="6"/>
      <c r="B17" s="7"/>
      <c r="C17" s="13" t="s">
        <v>47</v>
      </c>
      <c r="D17" s="14"/>
      <c r="E17" s="14"/>
      <c r="F17" s="14">
        <f>SUBTOTAL(4,F14:F16)</f>
        <v>118500</v>
      </c>
      <c r="G17" s="14"/>
    </row>
    <row r="18" spans="1:7" outlineLevel="1" x14ac:dyDescent="0.3">
      <c r="A18" s="6"/>
      <c r="B18" s="7"/>
      <c r="C18" s="13" t="s">
        <v>43</v>
      </c>
      <c r="D18" s="14"/>
      <c r="E18" s="14">
        <f>SUBTOTAL(1,E14:E16)</f>
        <v>123100</v>
      </c>
      <c r="F18" s="14">
        <f>SUBTOTAL(1,F14:F16)</f>
        <v>109800</v>
      </c>
      <c r="G18" s="14"/>
    </row>
    <row r="19" spans="1:7" x14ac:dyDescent="0.3">
      <c r="A19" s="6"/>
      <c r="B19" s="7"/>
      <c r="C19" s="13" t="s">
        <v>48</v>
      </c>
      <c r="D19" s="14"/>
      <c r="E19" s="14"/>
      <c r="F19" s="14">
        <f>SUBTOTAL(4,F3:F16)</f>
        <v>198760</v>
      </c>
      <c r="G19" s="14"/>
    </row>
    <row r="20" spans="1:7" x14ac:dyDescent="0.3">
      <c r="A20" s="6"/>
      <c r="B20" s="7"/>
      <c r="C20" s="13" t="s">
        <v>44</v>
      </c>
      <c r="D20" s="14"/>
      <c r="E20" s="14">
        <f>SUBTOTAL(1,E3:E16)</f>
        <v>144291</v>
      </c>
      <c r="F20" s="14">
        <f>SUBTOTAL(1,F3:F16)</f>
        <v>140936</v>
      </c>
      <c r="G20" s="14"/>
    </row>
  </sheetData>
  <sortState ref="A3:G12">
    <sortCondition ref="C3:C12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F23" sqref="F23"/>
    </sheetView>
  </sheetViews>
  <sheetFormatPr defaultRowHeight="16.5" x14ac:dyDescent="0.3"/>
  <cols>
    <col min="1" max="1" width="15.625" customWidth="1"/>
    <col min="2" max="3" width="11.625" customWidth="1"/>
    <col min="4" max="7" width="12.625" customWidth="1"/>
  </cols>
  <sheetData>
    <row r="2" spans="1:7" x14ac:dyDescent="0.3">
      <c r="A2" s="5" t="s">
        <v>2</v>
      </c>
      <c r="B2" s="5" t="s">
        <v>3</v>
      </c>
      <c r="C2" s="5" t="s">
        <v>21</v>
      </c>
      <c r="D2" s="5" t="s">
        <v>25</v>
      </c>
      <c r="E2" s="5" t="s">
        <v>26</v>
      </c>
      <c r="F2" s="5" t="s">
        <v>27</v>
      </c>
      <c r="G2" s="5" t="s">
        <v>28</v>
      </c>
    </row>
    <row r="3" spans="1:7" x14ac:dyDescent="0.3">
      <c r="A3" s="2" t="s">
        <v>18</v>
      </c>
      <c r="B3" s="3" t="s">
        <v>8</v>
      </c>
      <c r="C3" s="2" t="s">
        <v>23</v>
      </c>
      <c r="D3" s="4">
        <v>153210</v>
      </c>
      <c r="E3" s="4">
        <v>187320</v>
      </c>
      <c r="F3" s="4">
        <v>167200</v>
      </c>
      <c r="G3" s="4">
        <v>507730</v>
      </c>
    </row>
    <row r="4" spans="1:7" x14ac:dyDescent="0.3">
      <c r="A4" s="2" t="s">
        <v>19</v>
      </c>
      <c r="B4" s="3" t="s">
        <v>9</v>
      </c>
      <c r="C4" s="2" t="s">
        <v>24</v>
      </c>
      <c r="D4" s="4">
        <v>101010</v>
      </c>
      <c r="E4" s="4">
        <v>120450</v>
      </c>
      <c r="F4" s="4">
        <v>100120</v>
      </c>
      <c r="G4" s="4">
        <v>321580</v>
      </c>
    </row>
    <row r="5" spans="1:7" x14ac:dyDescent="0.3">
      <c r="A5" s="2" t="s">
        <v>16</v>
      </c>
      <c r="B5" s="3" t="s">
        <v>11</v>
      </c>
      <c r="C5" s="2" t="s">
        <v>22</v>
      </c>
      <c r="D5" s="4">
        <v>143280</v>
      </c>
      <c r="E5" s="4">
        <v>135200</v>
      </c>
      <c r="F5" s="4">
        <v>140280</v>
      </c>
      <c r="G5" s="4">
        <v>418760</v>
      </c>
    </row>
    <row r="6" spans="1:7" x14ac:dyDescent="0.3">
      <c r="A6" s="2" t="s">
        <v>12</v>
      </c>
      <c r="B6" s="3" t="s">
        <v>13</v>
      </c>
      <c r="C6" s="2" t="s">
        <v>23</v>
      </c>
      <c r="D6" s="4">
        <v>204520</v>
      </c>
      <c r="E6" s="4">
        <v>187650</v>
      </c>
      <c r="F6" s="4">
        <v>198760</v>
      </c>
      <c r="G6" s="4">
        <v>590930</v>
      </c>
    </row>
    <row r="7" spans="1:7" x14ac:dyDescent="0.3">
      <c r="A7" s="2" t="s">
        <v>10</v>
      </c>
      <c r="B7" s="3" t="s">
        <v>8</v>
      </c>
      <c r="C7" s="2" t="s">
        <v>23</v>
      </c>
      <c r="D7" s="4">
        <v>100200</v>
      </c>
      <c r="E7" s="4">
        <v>142580</v>
      </c>
      <c r="F7" s="4">
        <v>132540</v>
      </c>
      <c r="G7" s="4">
        <v>375320</v>
      </c>
    </row>
    <row r="8" spans="1:7" x14ac:dyDescent="0.3">
      <c r="A8" s="2" t="s">
        <v>14</v>
      </c>
      <c r="B8" s="3" t="s">
        <v>13</v>
      </c>
      <c r="C8" s="2" t="s">
        <v>22</v>
      </c>
      <c r="D8" s="4">
        <v>175640</v>
      </c>
      <c r="E8" s="4">
        <v>165430</v>
      </c>
      <c r="F8" s="4">
        <v>170200</v>
      </c>
      <c r="G8" s="4">
        <v>511270</v>
      </c>
    </row>
    <row r="9" spans="1:7" x14ac:dyDescent="0.3">
      <c r="A9" s="2" t="s">
        <v>15</v>
      </c>
      <c r="B9" s="3" t="s">
        <v>11</v>
      </c>
      <c r="C9" s="2" t="s">
        <v>24</v>
      </c>
      <c r="D9" s="4">
        <v>110200</v>
      </c>
      <c r="E9" s="4">
        <v>123450</v>
      </c>
      <c r="F9" s="4">
        <v>118500</v>
      </c>
      <c r="G9" s="4">
        <v>352150</v>
      </c>
    </row>
    <row r="10" spans="1:7" x14ac:dyDescent="0.3">
      <c r="A10" s="2" t="s">
        <v>7</v>
      </c>
      <c r="B10" s="3" t="s">
        <v>8</v>
      </c>
      <c r="C10" s="2" t="s">
        <v>23</v>
      </c>
      <c r="D10" s="4">
        <v>107800</v>
      </c>
      <c r="E10" s="4">
        <v>101110</v>
      </c>
      <c r="F10" s="4">
        <v>110780</v>
      </c>
      <c r="G10" s="4">
        <v>319690</v>
      </c>
    </row>
    <row r="11" spans="1:7" x14ac:dyDescent="0.3">
      <c r="A11" s="2" t="s">
        <v>17</v>
      </c>
      <c r="B11" s="3" t="s">
        <v>9</v>
      </c>
      <c r="C11" s="2" t="s">
        <v>22</v>
      </c>
      <c r="D11" s="4">
        <v>164350</v>
      </c>
      <c r="E11" s="4">
        <v>154320</v>
      </c>
      <c r="F11" s="4">
        <v>160200</v>
      </c>
      <c r="G11" s="4">
        <v>478870</v>
      </c>
    </row>
    <row r="12" spans="1:7" x14ac:dyDescent="0.3">
      <c r="A12" s="2" t="s">
        <v>20</v>
      </c>
      <c r="B12" s="3" t="s">
        <v>11</v>
      </c>
      <c r="C12" s="2" t="s">
        <v>24</v>
      </c>
      <c r="D12" s="4">
        <v>100100</v>
      </c>
      <c r="E12" s="4">
        <v>125400</v>
      </c>
      <c r="F12" s="4">
        <v>110780</v>
      </c>
      <c r="G12" s="4">
        <v>336280</v>
      </c>
    </row>
    <row r="14" spans="1:7" x14ac:dyDescent="0.3">
      <c r="A14" s="5" t="s">
        <v>0</v>
      </c>
      <c r="C14" s="6"/>
    </row>
    <row r="15" spans="1:7" x14ac:dyDescent="0.3">
      <c r="A15" s="1" t="b">
        <f>OR(C3="병행",F3&gt;=150000)</f>
        <v>1</v>
      </c>
    </row>
    <row r="18" spans="1:5" x14ac:dyDescent="0.3">
      <c r="A18" s="5" t="s">
        <v>2</v>
      </c>
      <c r="B18" s="5" t="s">
        <v>3</v>
      </c>
      <c r="C18" s="5" t="s">
        <v>5</v>
      </c>
      <c r="D18" s="5" t="s">
        <v>6</v>
      </c>
      <c r="E18" s="5" t="s">
        <v>27</v>
      </c>
    </row>
    <row r="19" spans="1:5" x14ac:dyDescent="0.3">
      <c r="A19" s="2" t="s">
        <v>18</v>
      </c>
      <c r="B19" s="3" t="s">
        <v>8</v>
      </c>
      <c r="C19" s="4">
        <v>153210</v>
      </c>
      <c r="D19" s="4">
        <v>187320</v>
      </c>
      <c r="E19" s="4">
        <v>167200</v>
      </c>
    </row>
    <row r="20" spans="1:5" x14ac:dyDescent="0.3">
      <c r="A20" s="2" t="s">
        <v>16</v>
      </c>
      <c r="B20" s="3" t="s">
        <v>11</v>
      </c>
      <c r="C20" s="4">
        <v>143280</v>
      </c>
      <c r="D20" s="4">
        <v>135200</v>
      </c>
      <c r="E20" s="4">
        <v>140280</v>
      </c>
    </row>
    <row r="21" spans="1:5" x14ac:dyDescent="0.3">
      <c r="A21" s="2" t="s">
        <v>12</v>
      </c>
      <c r="B21" s="3" t="s">
        <v>13</v>
      </c>
      <c r="C21" s="4">
        <v>204520</v>
      </c>
      <c r="D21" s="4">
        <v>187650</v>
      </c>
      <c r="E21" s="4">
        <v>198760</v>
      </c>
    </row>
    <row r="22" spans="1:5" x14ac:dyDescent="0.3">
      <c r="A22" s="2" t="s">
        <v>14</v>
      </c>
      <c r="B22" s="3" t="s">
        <v>13</v>
      </c>
      <c r="C22" s="4">
        <v>175640</v>
      </c>
      <c r="D22" s="4">
        <v>165430</v>
      </c>
      <c r="E22" s="4">
        <v>170200</v>
      </c>
    </row>
    <row r="23" spans="1:5" x14ac:dyDescent="0.3">
      <c r="A23" s="2" t="s">
        <v>17</v>
      </c>
      <c r="B23" s="3" t="s">
        <v>9</v>
      </c>
      <c r="C23" s="4">
        <v>164350</v>
      </c>
      <c r="D23" s="4">
        <v>154320</v>
      </c>
      <c r="E23" s="4">
        <v>160200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5" sqref="G15"/>
    </sheetView>
  </sheetViews>
  <sheetFormatPr defaultRowHeight="16.5" outlineLevelRow="1" outlineLevelCol="1" x14ac:dyDescent="0.3"/>
  <cols>
    <col min="3" max="3" width="6.875" customWidth="1"/>
    <col min="4" max="6" width="15.125" bestFit="1" customWidth="1" outlineLevel="1"/>
  </cols>
  <sheetData>
    <row r="1" spans="2:6" ht="17.25" thickBot="1" x14ac:dyDescent="0.35"/>
    <row r="2" spans="2:6" x14ac:dyDescent="0.3">
      <c r="B2" s="19" t="s">
        <v>56</v>
      </c>
      <c r="C2" s="20"/>
      <c r="D2" s="26"/>
      <c r="E2" s="26"/>
      <c r="F2" s="26"/>
    </row>
    <row r="3" spans="2:6" collapsed="1" x14ac:dyDescent="0.3">
      <c r="B3" s="18"/>
      <c r="C3" s="18"/>
      <c r="D3" s="27" t="s">
        <v>58</v>
      </c>
      <c r="E3" s="27" t="s">
        <v>78</v>
      </c>
      <c r="F3" s="27" t="s">
        <v>55</v>
      </c>
    </row>
    <row r="4" spans="2:6" ht="27" hidden="1" outlineLevel="1" x14ac:dyDescent="0.3">
      <c r="B4" s="22"/>
      <c r="C4" s="22"/>
      <c r="D4" s="15"/>
      <c r="E4" s="29" t="s">
        <v>79</v>
      </c>
      <c r="F4" s="29" t="s">
        <v>79</v>
      </c>
    </row>
    <row r="5" spans="2:6" x14ac:dyDescent="0.3">
      <c r="B5" s="23" t="s">
        <v>57</v>
      </c>
      <c r="C5" s="24"/>
      <c r="D5" s="21"/>
      <c r="E5" s="21"/>
      <c r="F5" s="21"/>
    </row>
    <row r="6" spans="2:6" outlineLevel="1" x14ac:dyDescent="0.3">
      <c r="B6" s="22"/>
      <c r="C6" s="22" t="s">
        <v>49</v>
      </c>
      <c r="D6" s="16">
        <v>167200</v>
      </c>
      <c r="E6" s="28">
        <v>172620</v>
      </c>
      <c r="F6" s="28">
        <v>162820</v>
      </c>
    </row>
    <row r="7" spans="2:6" outlineLevel="1" x14ac:dyDescent="0.3">
      <c r="B7" s="22"/>
      <c r="C7" s="22" t="s">
        <v>50</v>
      </c>
      <c r="D7" s="16">
        <v>132540</v>
      </c>
      <c r="E7" s="28">
        <v>137960</v>
      </c>
      <c r="F7" s="28">
        <v>128160</v>
      </c>
    </row>
    <row r="8" spans="2:6" outlineLevel="1" x14ac:dyDescent="0.3">
      <c r="B8" s="22"/>
      <c r="C8" s="22" t="s">
        <v>51</v>
      </c>
      <c r="D8" s="16">
        <v>110780</v>
      </c>
      <c r="E8" s="28">
        <v>116200</v>
      </c>
      <c r="F8" s="28">
        <v>106400</v>
      </c>
    </row>
    <row r="9" spans="2:6" x14ac:dyDescent="0.3">
      <c r="B9" s="23" t="s">
        <v>59</v>
      </c>
      <c r="C9" s="24"/>
      <c r="D9" s="21"/>
      <c r="E9" s="21"/>
      <c r="F9" s="21"/>
    </row>
    <row r="10" spans="2:6" outlineLevel="1" x14ac:dyDescent="0.3">
      <c r="B10" s="22"/>
      <c r="C10" s="22" t="s">
        <v>52</v>
      </c>
      <c r="D10" s="16">
        <v>507730</v>
      </c>
      <c r="E10" s="16">
        <v>513150</v>
      </c>
      <c r="F10" s="16">
        <v>503350</v>
      </c>
    </row>
    <row r="11" spans="2:6" outlineLevel="1" x14ac:dyDescent="0.3">
      <c r="B11" s="22"/>
      <c r="C11" s="22" t="s">
        <v>53</v>
      </c>
      <c r="D11" s="16">
        <v>375320</v>
      </c>
      <c r="E11" s="16">
        <v>380740</v>
      </c>
      <c r="F11" s="16">
        <v>370940</v>
      </c>
    </row>
    <row r="12" spans="2:6" ht="17.25" outlineLevel="1" thickBot="1" x14ac:dyDescent="0.35">
      <c r="B12" s="25"/>
      <c r="C12" s="25" t="s">
        <v>54</v>
      </c>
      <c r="D12" s="17">
        <v>319690</v>
      </c>
      <c r="E12" s="17">
        <v>325110</v>
      </c>
      <c r="F12" s="17">
        <v>315310</v>
      </c>
    </row>
    <row r="13" spans="2:6" x14ac:dyDescent="0.3">
      <c r="B13" t="s">
        <v>60</v>
      </c>
    </row>
    <row r="14" spans="2:6" x14ac:dyDescent="0.3">
      <c r="B14" t="s">
        <v>61</v>
      </c>
    </row>
    <row r="15" spans="2:6" x14ac:dyDescent="0.3">
      <c r="B15" t="s">
        <v>62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  <col min="8" max="9" width="12" customWidth="1"/>
  </cols>
  <sheetData>
    <row r="2" spans="1:7" x14ac:dyDescent="0.3">
      <c r="A2" s="5" t="s">
        <v>2</v>
      </c>
      <c r="B2" s="5" t="s">
        <v>3</v>
      </c>
      <c r="C2" s="5" t="s">
        <v>21</v>
      </c>
      <c r="D2" s="5" t="s">
        <v>5</v>
      </c>
      <c r="E2" s="5" t="s">
        <v>6</v>
      </c>
      <c r="F2" s="5" t="s">
        <v>27</v>
      </c>
      <c r="G2" s="5" t="s">
        <v>28</v>
      </c>
    </row>
    <row r="3" spans="1:7" x14ac:dyDescent="0.3">
      <c r="A3" s="2" t="s">
        <v>18</v>
      </c>
      <c r="B3" s="3" t="s">
        <v>8</v>
      </c>
      <c r="C3" s="2" t="s">
        <v>23</v>
      </c>
      <c r="D3" s="4">
        <v>153210</v>
      </c>
      <c r="E3" s="4">
        <v>187320</v>
      </c>
      <c r="F3" s="4">
        <v>167200</v>
      </c>
      <c r="G3" s="4">
        <f>SUM(D3:F3)</f>
        <v>507730</v>
      </c>
    </row>
    <row r="4" spans="1:7" x14ac:dyDescent="0.3">
      <c r="A4" s="2" t="s">
        <v>19</v>
      </c>
      <c r="B4" s="3" t="s">
        <v>9</v>
      </c>
      <c r="C4" s="2" t="s">
        <v>24</v>
      </c>
      <c r="D4" s="4">
        <v>101010</v>
      </c>
      <c r="E4" s="4">
        <v>120450</v>
      </c>
      <c r="F4" s="4">
        <v>100120</v>
      </c>
      <c r="G4" s="4">
        <f t="shared" ref="G4:G12" si="0">SUM(D4:F4)</f>
        <v>321580</v>
      </c>
    </row>
    <row r="5" spans="1:7" x14ac:dyDescent="0.3">
      <c r="A5" s="2" t="s">
        <v>16</v>
      </c>
      <c r="B5" s="3" t="s">
        <v>11</v>
      </c>
      <c r="C5" s="2" t="s">
        <v>22</v>
      </c>
      <c r="D5" s="4">
        <v>143280</v>
      </c>
      <c r="E5" s="4">
        <v>135200</v>
      </c>
      <c r="F5" s="4">
        <v>140280</v>
      </c>
      <c r="G5" s="4">
        <f t="shared" si="0"/>
        <v>418760</v>
      </c>
    </row>
    <row r="6" spans="1:7" x14ac:dyDescent="0.3">
      <c r="A6" s="2" t="s">
        <v>12</v>
      </c>
      <c r="B6" s="3" t="s">
        <v>13</v>
      </c>
      <c r="C6" s="2" t="s">
        <v>23</v>
      </c>
      <c r="D6" s="4">
        <v>204520</v>
      </c>
      <c r="E6" s="4">
        <v>187650</v>
      </c>
      <c r="F6" s="4">
        <v>198760</v>
      </c>
      <c r="G6" s="4">
        <f t="shared" si="0"/>
        <v>590930</v>
      </c>
    </row>
    <row r="7" spans="1:7" x14ac:dyDescent="0.3">
      <c r="A7" s="2" t="s">
        <v>10</v>
      </c>
      <c r="B7" s="3" t="s">
        <v>8</v>
      </c>
      <c r="C7" s="2" t="s">
        <v>23</v>
      </c>
      <c r="D7" s="4">
        <v>100200</v>
      </c>
      <c r="E7" s="4">
        <v>142580</v>
      </c>
      <c r="F7" s="4">
        <v>132540</v>
      </c>
      <c r="G7" s="4">
        <f t="shared" si="0"/>
        <v>375320</v>
      </c>
    </row>
    <row r="8" spans="1:7" x14ac:dyDescent="0.3">
      <c r="A8" s="2" t="s">
        <v>14</v>
      </c>
      <c r="B8" s="3" t="s">
        <v>13</v>
      </c>
      <c r="C8" s="2" t="s">
        <v>22</v>
      </c>
      <c r="D8" s="4">
        <v>175640</v>
      </c>
      <c r="E8" s="4">
        <v>165430</v>
      </c>
      <c r="F8" s="4">
        <v>170200</v>
      </c>
      <c r="G8" s="4">
        <f t="shared" si="0"/>
        <v>511270</v>
      </c>
    </row>
    <row r="9" spans="1:7" x14ac:dyDescent="0.3">
      <c r="A9" s="2" t="s">
        <v>15</v>
      </c>
      <c r="B9" s="3" t="s">
        <v>11</v>
      </c>
      <c r="C9" s="2" t="s">
        <v>24</v>
      </c>
      <c r="D9" s="4">
        <v>110200</v>
      </c>
      <c r="E9" s="4">
        <v>123450</v>
      </c>
      <c r="F9" s="4">
        <v>118500</v>
      </c>
      <c r="G9" s="4">
        <f t="shared" si="0"/>
        <v>352150</v>
      </c>
    </row>
    <row r="10" spans="1:7" x14ac:dyDescent="0.3">
      <c r="A10" s="2" t="s">
        <v>7</v>
      </c>
      <c r="B10" s="3" t="s">
        <v>8</v>
      </c>
      <c r="C10" s="2" t="s">
        <v>23</v>
      </c>
      <c r="D10" s="4">
        <v>107800</v>
      </c>
      <c r="E10" s="4">
        <v>101110</v>
      </c>
      <c r="F10" s="4">
        <v>110780</v>
      </c>
      <c r="G10" s="4">
        <f t="shared" si="0"/>
        <v>319690</v>
      </c>
    </row>
    <row r="11" spans="1:7" x14ac:dyDescent="0.3">
      <c r="A11" s="2" t="s">
        <v>17</v>
      </c>
      <c r="B11" s="3" t="s">
        <v>9</v>
      </c>
      <c r="C11" s="2" t="s">
        <v>22</v>
      </c>
      <c r="D11" s="4">
        <v>164350</v>
      </c>
      <c r="E11" s="4">
        <v>154320</v>
      </c>
      <c r="F11" s="4">
        <v>160200</v>
      </c>
      <c r="G11" s="4">
        <f t="shared" si="0"/>
        <v>478870</v>
      </c>
    </row>
    <row r="12" spans="1:7" x14ac:dyDescent="0.3">
      <c r="A12" s="2" t="s">
        <v>20</v>
      </c>
      <c r="B12" s="3" t="s">
        <v>11</v>
      </c>
      <c r="C12" s="2" t="s">
        <v>24</v>
      </c>
      <c r="D12" s="4">
        <v>100100</v>
      </c>
      <c r="E12" s="4">
        <v>125400</v>
      </c>
      <c r="F12" s="4">
        <v>110780</v>
      </c>
      <c r="G12" s="4">
        <f t="shared" si="0"/>
        <v>336280</v>
      </c>
    </row>
  </sheetData>
  <scenarios current="1" sqref="G3 G7 G10">
    <scenario name="4분기 5420증가" locked="1" count="3" user="2-20" comment="만든 사람 2-20 날짜 2017-07-22">
      <inputCells r="F3" val="172620" numFmtId="176"/>
      <inputCells r="F7" val="137960" numFmtId="176"/>
      <inputCells r="F10" val="116200" numFmtId="176"/>
    </scenario>
    <scenario name="4분기 4380감소" locked="1" count="3" user="2-20" comment="만든 사람 2-20 날짜 2017-07-22">
      <inputCells r="F3" val="162820" numFmtId="176"/>
      <inputCells r="F7" val="128160" numFmtId="176"/>
      <inputCells r="F10" val="106400" numFmtId="176"/>
    </scenario>
  </scenarios>
  <sortState ref="A2:F11">
    <sortCondition ref="B2:B11"/>
  </sortState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topLeftCell="A4" workbookViewId="0">
      <selection activeCell="F13" sqref="F13"/>
    </sheetView>
  </sheetViews>
  <sheetFormatPr defaultRowHeight="16.5" x14ac:dyDescent="0.3"/>
  <cols>
    <col min="1" max="1" width="14.125" customWidth="1"/>
    <col min="2" max="2" width="18.25" customWidth="1"/>
    <col min="3" max="5" width="15.25" customWidth="1"/>
    <col min="6" max="6" width="12.375" bestFit="1" customWidth="1"/>
    <col min="7" max="7" width="14.5" bestFit="1" customWidth="1"/>
    <col min="8" max="9" width="12.375" customWidth="1"/>
    <col min="10" max="10" width="12.375" bestFit="1" customWidth="1"/>
    <col min="11" max="13" width="17.125" bestFit="1" customWidth="1"/>
  </cols>
  <sheetData>
    <row r="3" spans="1:5" x14ac:dyDescent="0.3">
      <c r="A3" s="30"/>
      <c r="B3" s="30"/>
      <c r="C3" s="31" t="s">
        <v>75</v>
      </c>
      <c r="D3" s="30"/>
      <c r="E3" s="30"/>
    </row>
    <row r="4" spans="1:5" x14ac:dyDescent="0.3">
      <c r="A4" s="31" t="s">
        <v>76</v>
      </c>
      <c r="B4" s="31" t="s">
        <v>77</v>
      </c>
      <c r="C4" s="32" t="s">
        <v>65</v>
      </c>
      <c r="D4" s="32" t="s">
        <v>66</v>
      </c>
      <c r="E4" s="32" t="s">
        <v>67</v>
      </c>
    </row>
    <row r="5" spans="1:5" x14ac:dyDescent="0.3">
      <c r="A5" s="39" t="s">
        <v>63</v>
      </c>
      <c r="B5" s="32" t="s">
        <v>69</v>
      </c>
      <c r="C5" s="33" t="s">
        <v>74</v>
      </c>
      <c r="D5" s="33">
        <v>164350</v>
      </c>
      <c r="E5" s="33">
        <v>101010</v>
      </c>
    </row>
    <row r="6" spans="1:5" x14ac:dyDescent="0.3">
      <c r="A6" s="40"/>
      <c r="B6" s="32" t="s">
        <v>73</v>
      </c>
      <c r="C6" s="33" t="s">
        <v>74</v>
      </c>
      <c r="D6" s="33">
        <v>154320</v>
      </c>
      <c r="E6" s="33">
        <v>120450</v>
      </c>
    </row>
    <row r="7" spans="1:5" x14ac:dyDescent="0.3">
      <c r="A7" s="40"/>
      <c r="B7" s="32" t="s">
        <v>71</v>
      </c>
      <c r="C7" s="33" t="s">
        <v>74</v>
      </c>
      <c r="D7" s="33">
        <v>160200</v>
      </c>
      <c r="E7" s="33">
        <v>100120</v>
      </c>
    </row>
    <row r="8" spans="1:5" x14ac:dyDescent="0.3">
      <c r="A8" s="39" t="s">
        <v>64</v>
      </c>
      <c r="B8" s="32" t="s">
        <v>69</v>
      </c>
      <c r="C8" s="33">
        <v>120403.33333333333</v>
      </c>
      <c r="D8" s="33" t="s">
        <v>74</v>
      </c>
      <c r="E8" s="33" t="s">
        <v>74</v>
      </c>
    </row>
    <row r="9" spans="1:5" x14ac:dyDescent="0.3">
      <c r="A9" s="40"/>
      <c r="B9" s="32" t="s">
        <v>73</v>
      </c>
      <c r="C9" s="33">
        <v>143670</v>
      </c>
      <c r="D9" s="33" t="s">
        <v>74</v>
      </c>
      <c r="E9" s="33" t="s">
        <v>74</v>
      </c>
    </row>
    <row r="10" spans="1:5" x14ac:dyDescent="0.3">
      <c r="A10" s="40"/>
      <c r="B10" s="32" t="s">
        <v>71</v>
      </c>
      <c r="C10" s="33">
        <v>136840</v>
      </c>
      <c r="D10" s="33" t="s">
        <v>74</v>
      </c>
      <c r="E10" s="33" t="s">
        <v>74</v>
      </c>
    </row>
    <row r="11" spans="1:5" x14ac:dyDescent="0.3">
      <c r="A11" s="39" t="s">
        <v>68</v>
      </c>
      <c r="B11" s="40"/>
      <c r="C11" s="33">
        <v>120403.33333333333</v>
      </c>
      <c r="D11" s="33">
        <v>164350</v>
      </c>
      <c r="E11" s="33">
        <v>101010</v>
      </c>
    </row>
    <row r="12" spans="1:5" x14ac:dyDescent="0.3">
      <c r="A12" s="39" t="s">
        <v>72</v>
      </c>
      <c r="B12" s="40"/>
      <c r="C12" s="33">
        <v>143670</v>
      </c>
      <c r="D12" s="33">
        <v>154320</v>
      </c>
      <c r="E12" s="33">
        <v>120450</v>
      </c>
    </row>
    <row r="13" spans="1:5" x14ac:dyDescent="0.3">
      <c r="A13" s="39" t="s">
        <v>70</v>
      </c>
      <c r="B13" s="40"/>
      <c r="C13" s="33">
        <v>136840</v>
      </c>
      <c r="D13" s="33">
        <v>160200</v>
      </c>
      <c r="E13" s="33">
        <v>100120</v>
      </c>
    </row>
  </sheetData>
  <mergeCells count="5">
    <mergeCell ref="A5:A7"/>
    <mergeCell ref="A8:A10"/>
    <mergeCell ref="A11:B11"/>
    <mergeCell ref="A12:B12"/>
    <mergeCell ref="A13:B1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</cols>
  <sheetData>
    <row r="2" spans="1:7" x14ac:dyDescent="0.3">
      <c r="A2" s="5" t="s">
        <v>2</v>
      </c>
      <c r="B2" s="5" t="s">
        <v>3</v>
      </c>
      <c r="C2" s="5" t="s">
        <v>21</v>
      </c>
      <c r="D2" s="5" t="s">
        <v>5</v>
      </c>
      <c r="E2" s="5" t="s">
        <v>6</v>
      </c>
      <c r="F2" s="5" t="s">
        <v>27</v>
      </c>
      <c r="G2" s="5" t="s">
        <v>28</v>
      </c>
    </row>
    <row r="3" spans="1:7" x14ac:dyDescent="0.3">
      <c r="A3" s="2" t="s">
        <v>18</v>
      </c>
      <c r="B3" s="3" t="s">
        <v>8</v>
      </c>
      <c r="C3" s="2" t="s">
        <v>23</v>
      </c>
      <c r="D3" s="2">
        <v>153210</v>
      </c>
      <c r="E3" s="2">
        <v>187320</v>
      </c>
      <c r="F3" s="2">
        <v>167200</v>
      </c>
      <c r="G3" s="2">
        <f>SUM(D3:F3)</f>
        <v>507730</v>
      </c>
    </row>
    <row r="4" spans="1:7" x14ac:dyDescent="0.3">
      <c r="A4" s="2" t="s">
        <v>19</v>
      </c>
      <c r="B4" s="3" t="s">
        <v>9</v>
      </c>
      <c r="C4" s="2" t="s">
        <v>24</v>
      </c>
      <c r="D4" s="2">
        <v>101010</v>
      </c>
      <c r="E4" s="2">
        <v>120450</v>
      </c>
      <c r="F4" s="2">
        <v>100120</v>
      </c>
      <c r="G4" s="2">
        <f t="shared" ref="G4:G12" si="0">SUM(D4:F4)</f>
        <v>321580</v>
      </c>
    </row>
    <row r="5" spans="1:7" x14ac:dyDescent="0.3">
      <c r="A5" s="2" t="s">
        <v>16</v>
      </c>
      <c r="B5" s="3" t="s">
        <v>11</v>
      </c>
      <c r="C5" s="2" t="s">
        <v>22</v>
      </c>
      <c r="D5" s="2">
        <v>143280</v>
      </c>
      <c r="E5" s="2">
        <v>135200</v>
      </c>
      <c r="F5" s="2">
        <v>140280</v>
      </c>
      <c r="G5" s="2">
        <f t="shared" si="0"/>
        <v>418760</v>
      </c>
    </row>
    <row r="6" spans="1:7" x14ac:dyDescent="0.3">
      <c r="A6" s="2" t="s">
        <v>12</v>
      </c>
      <c r="B6" s="3" t="s">
        <v>13</v>
      </c>
      <c r="C6" s="2" t="s">
        <v>23</v>
      </c>
      <c r="D6" s="2">
        <v>204520</v>
      </c>
      <c r="E6" s="2">
        <v>187650</v>
      </c>
      <c r="F6" s="2">
        <v>198760</v>
      </c>
      <c r="G6" s="2">
        <f t="shared" si="0"/>
        <v>590930</v>
      </c>
    </row>
    <row r="7" spans="1:7" x14ac:dyDescent="0.3">
      <c r="A7" s="2" t="s">
        <v>10</v>
      </c>
      <c r="B7" s="3" t="s">
        <v>8</v>
      </c>
      <c r="C7" s="2" t="s">
        <v>23</v>
      </c>
      <c r="D7" s="2">
        <v>100200</v>
      </c>
      <c r="E7" s="2">
        <v>142580</v>
      </c>
      <c r="F7" s="2">
        <v>132540</v>
      </c>
      <c r="G7" s="2">
        <f t="shared" si="0"/>
        <v>375320</v>
      </c>
    </row>
    <row r="8" spans="1:7" x14ac:dyDescent="0.3">
      <c r="A8" s="2" t="s">
        <v>14</v>
      </c>
      <c r="B8" s="3" t="s">
        <v>13</v>
      </c>
      <c r="C8" s="2" t="s">
        <v>22</v>
      </c>
      <c r="D8" s="2">
        <v>175640</v>
      </c>
      <c r="E8" s="2">
        <v>165430</v>
      </c>
      <c r="F8" s="2">
        <v>170200</v>
      </c>
      <c r="G8" s="2">
        <f t="shared" si="0"/>
        <v>511270</v>
      </c>
    </row>
    <row r="9" spans="1:7" x14ac:dyDescent="0.3">
      <c r="A9" s="2" t="s">
        <v>15</v>
      </c>
      <c r="B9" s="3" t="s">
        <v>11</v>
      </c>
      <c r="C9" s="2" t="s">
        <v>24</v>
      </c>
      <c r="D9" s="2">
        <v>110200</v>
      </c>
      <c r="E9" s="2">
        <v>123450</v>
      </c>
      <c r="F9" s="2">
        <v>118500</v>
      </c>
      <c r="G9" s="2">
        <f t="shared" si="0"/>
        <v>352150</v>
      </c>
    </row>
    <row r="10" spans="1:7" x14ac:dyDescent="0.3">
      <c r="A10" s="2" t="s">
        <v>7</v>
      </c>
      <c r="B10" s="3" t="s">
        <v>8</v>
      </c>
      <c r="C10" s="2" t="s">
        <v>23</v>
      </c>
      <c r="D10" s="2">
        <v>107800</v>
      </c>
      <c r="E10" s="2">
        <v>101110</v>
      </c>
      <c r="F10" s="2">
        <v>110780</v>
      </c>
      <c r="G10" s="2">
        <f t="shared" si="0"/>
        <v>319690</v>
      </c>
    </row>
    <row r="11" spans="1:7" x14ac:dyDescent="0.3">
      <c r="A11" s="2" t="s">
        <v>17</v>
      </c>
      <c r="B11" s="3" t="s">
        <v>9</v>
      </c>
      <c r="C11" s="2" t="s">
        <v>22</v>
      </c>
      <c r="D11" s="2">
        <v>164350</v>
      </c>
      <c r="E11" s="2">
        <v>154320</v>
      </c>
      <c r="F11" s="2">
        <v>160200</v>
      </c>
      <c r="G11" s="2">
        <f t="shared" si="0"/>
        <v>478870</v>
      </c>
    </row>
    <row r="12" spans="1:7" x14ac:dyDescent="0.3">
      <c r="A12" s="2" t="s">
        <v>20</v>
      </c>
      <c r="B12" s="3" t="s">
        <v>11</v>
      </c>
      <c r="C12" s="2" t="s">
        <v>24</v>
      </c>
      <c r="D12" s="2">
        <v>100100</v>
      </c>
      <c r="E12" s="2">
        <v>125400</v>
      </c>
      <c r="F12" s="2">
        <v>110780</v>
      </c>
      <c r="G12" s="2">
        <f t="shared" si="0"/>
        <v>336280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I23" sqref="I23"/>
    </sheetView>
  </sheetViews>
  <sheetFormatPr defaultRowHeight="16.5" x14ac:dyDescent="0.3"/>
  <cols>
    <col min="1" max="1" width="13.625" customWidth="1"/>
    <col min="2" max="5" width="10.625" customWidth="1"/>
  </cols>
  <sheetData>
    <row r="2" spans="1:5" x14ac:dyDescent="0.3">
      <c r="A2" s="5" t="s">
        <v>29</v>
      </c>
      <c r="B2" s="5" t="s">
        <v>30</v>
      </c>
      <c r="C2" s="5" t="s">
        <v>31</v>
      </c>
      <c r="D2" s="5" t="s">
        <v>32</v>
      </c>
      <c r="E2" s="5" t="s">
        <v>33</v>
      </c>
    </row>
    <row r="3" spans="1:5" x14ac:dyDescent="0.3">
      <c r="A3" s="2" t="s">
        <v>34</v>
      </c>
      <c r="B3" s="4">
        <v>153210</v>
      </c>
      <c r="C3" s="4">
        <v>187320</v>
      </c>
      <c r="D3" s="4">
        <v>167200</v>
      </c>
      <c r="E3" s="4">
        <v>507730</v>
      </c>
    </row>
    <row r="4" spans="1:5" x14ac:dyDescent="0.3">
      <c r="A4" s="2" t="s">
        <v>35</v>
      </c>
      <c r="B4" s="4">
        <v>204520</v>
      </c>
      <c r="C4" s="4">
        <v>187650</v>
      </c>
      <c r="D4" s="4">
        <v>198760</v>
      </c>
      <c r="E4" s="4">
        <v>590930</v>
      </c>
    </row>
    <row r="5" spans="1:5" x14ac:dyDescent="0.3">
      <c r="A5" s="2" t="s">
        <v>36</v>
      </c>
      <c r="B5" s="4">
        <v>100200</v>
      </c>
      <c r="C5" s="4">
        <v>142580</v>
      </c>
      <c r="D5" s="4">
        <v>132540</v>
      </c>
      <c r="E5" s="4">
        <v>375320</v>
      </c>
    </row>
    <row r="6" spans="1:5" x14ac:dyDescent="0.3">
      <c r="A6" s="2" t="s">
        <v>37</v>
      </c>
      <c r="B6" s="4">
        <v>107800</v>
      </c>
      <c r="C6" s="4">
        <v>101110</v>
      </c>
      <c r="D6" s="4">
        <v>110780</v>
      </c>
      <c r="E6" s="4">
        <v>319690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판매 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Company>보고가자넷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2015년-1차 출제-B형</dc:subject>
  <dc:creator>장한수</dc:creator>
  <cp:lastModifiedBy>서희종</cp:lastModifiedBy>
  <dcterms:created xsi:type="dcterms:W3CDTF">2012-07-22T08:57:13Z</dcterms:created>
  <dcterms:modified xsi:type="dcterms:W3CDTF">2017-08-28T01:29:14Z</dcterms:modified>
</cp:coreProperties>
</file>