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420" windowWidth="21915" windowHeight="10770"/>
  </bookViews>
  <sheets>
    <sheet name="소모품현황" sheetId="1" r:id="rId1"/>
    <sheet name="부분합" sheetId="4" r:id="rId2"/>
    <sheet name="필터" sheetId="5" r:id="rId3"/>
    <sheet name="시나리오 요약" sheetId="12" r:id="rId4"/>
    <sheet name="시나리오" sheetId="6" r:id="rId5"/>
    <sheet name="피벗테이블 정답" sheetId="11" r:id="rId6"/>
    <sheet name="피벗테이블" sheetId="7" r:id="rId7"/>
    <sheet name="차트" sheetId="9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5" r:id="rId9"/>
  </pivotCaches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3" i="6"/>
  <c r="I3" i="1"/>
  <c r="A15" i="5" l="1"/>
  <c r="G19" i="4" l="1"/>
  <c r="G17" i="4"/>
  <c r="G12" i="4"/>
  <c r="G20" i="4" s="1"/>
  <c r="G6" i="4"/>
  <c r="F20" i="4"/>
  <c r="E20" i="4"/>
  <c r="G18" i="4"/>
  <c r="F18" i="4"/>
  <c r="E18" i="4"/>
  <c r="G13" i="4"/>
  <c r="F13" i="4"/>
  <c r="E13" i="4"/>
  <c r="G7" i="4"/>
  <c r="F7" i="4"/>
  <c r="E7" i="4"/>
  <c r="I4" i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E15" i="1"/>
  <c r="E14" i="1"/>
  <c r="E13" i="1"/>
  <c r="H3" i="1"/>
</calcChain>
</file>

<file path=xl/sharedStrings.xml><?xml version="1.0" encoding="utf-8"?>
<sst xmlns="http://schemas.openxmlformats.org/spreadsheetml/2006/main" count="318" uniqueCount="81">
  <si>
    <t>품목</t>
    <phoneticPr fontId="1" type="noConversion"/>
  </si>
  <si>
    <t>팀명</t>
    <phoneticPr fontId="1" type="noConversion"/>
  </si>
  <si>
    <t>월</t>
    <phoneticPr fontId="1" type="noConversion"/>
  </si>
  <si>
    <t>단가</t>
    <phoneticPr fontId="1" type="noConversion"/>
  </si>
  <si>
    <t>수량</t>
    <phoneticPr fontId="1" type="noConversion"/>
  </si>
  <si>
    <t>비용</t>
    <phoneticPr fontId="1" type="noConversion"/>
  </si>
  <si>
    <t>순위</t>
    <phoneticPr fontId="1" type="noConversion"/>
  </si>
  <si>
    <t>비고</t>
    <phoneticPr fontId="1" type="noConversion"/>
  </si>
  <si>
    <t>분류</t>
    <phoneticPr fontId="1" type="noConversion"/>
  </si>
  <si>
    <t>용지</t>
  </si>
  <si>
    <t>사무</t>
  </si>
  <si>
    <t>바인더</t>
  </si>
  <si>
    <t>복사지</t>
  </si>
  <si>
    <t>파일</t>
  </si>
  <si>
    <t>홀더</t>
  </si>
  <si>
    <t>포스트잇</t>
  </si>
  <si>
    <t>1월</t>
  </si>
  <si>
    <t>1월</t>
    <phoneticPr fontId="1" type="noConversion"/>
  </si>
  <si>
    <t>2월</t>
  </si>
  <si>
    <t>2월</t>
    <phoneticPr fontId="1" type="noConversion"/>
  </si>
  <si>
    <t>수정테이프</t>
  </si>
  <si>
    <t>총무팀</t>
  </si>
  <si>
    <t>인사팀</t>
  </si>
  <si>
    <t>영업팀</t>
  </si>
  <si>
    <t>구매팀</t>
  </si>
  <si>
    <t>분류</t>
    <phoneticPr fontId="1" type="noConversion"/>
  </si>
  <si>
    <t>품목</t>
    <phoneticPr fontId="1" type="noConversion"/>
  </si>
  <si>
    <t>팀명</t>
    <phoneticPr fontId="1" type="noConversion"/>
  </si>
  <si>
    <t>월</t>
    <phoneticPr fontId="1" type="noConversion"/>
  </si>
  <si>
    <t>단가</t>
    <phoneticPr fontId="1" type="noConversion"/>
  </si>
  <si>
    <t>수량</t>
    <phoneticPr fontId="1" type="noConversion"/>
  </si>
  <si>
    <t>비용</t>
    <phoneticPr fontId="1" type="noConversion"/>
  </si>
  <si>
    <t>조건</t>
    <phoneticPr fontId="1" type="noConversion"/>
  </si>
  <si>
    <t>클립보드</t>
  </si>
  <si>
    <t>영업팀</t>
    <phoneticPr fontId="1" type="noConversion"/>
  </si>
  <si>
    <t>인사팀</t>
    <phoneticPr fontId="1" type="noConversion"/>
  </si>
  <si>
    <t>구매팀</t>
    <phoneticPr fontId="1" type="noConversion"/>
  </si>
  <si>
    <t>총무팀</t>
    <phoneticPr fontId="1" type="noConversion"/>
  </si>
  <si>
    <t>기술팀</t>
    <phoneticPr fontId="1" type="noConversion"/>
  </si>
  <si>
    <t>3월</t>
    <phoneticPr fontId="1" type="noConversion"/>
  </si>
  <si>
    <t>총비용</t>
    <phoneticPr fontId="1" type="noConversion"/>
  </si>
  <si>
    <t>소속부서</t>
    <phoneticPr fontId="1" type="noConversion"/>
  </si>
  <si>
    <t>지원부</t>
    <phoneticPr fontId="1" type="noConversion"/>
  </si>
  <si>
    <t>마케팅부</t>
    <phoneticPr fontId="1" type="noConversion"/>
  </si>
  <si>
    <t>관리부</t>
    <phoneticPr fontId="1" type="noConversion"/>
  </si>
  <si>
    <t>기술정보부</t>
    <phoneticPr fontId="1" type="noConversion"/>
  </si>
  <si>
    <t>'비용'의 최대값-최소값 차이</t>
  </si>
  <si>
    <t>'팀명'이 "총무팀"인 '비용'의 합계</t>
  </si>
  <si>
    <t>'단가' 중 두 번째로 작은 값</t>
  </si>
  <si>
    <t>용지 평균</t>
  </si>
  <si>
    <t>사무 평균</t>
  </si>
  <si>
    <t>바인더 평균</t>
  </si>
  <si>
    <t>전체 평균</t>
  </si>
  <si>
    <t>용지 최대값</t>
  </si>
  <si>
    <t>사무 최대값</t>
  </si>
  <si>
    <t>바인더 최대값</t>
  </si>
  <si>
    <t>전체 최대값</t>
  </si>
  <si>
    <t>$E$6</t>
  </si>
  <si>
    <t>$E$10</t>
  </si>
  <si>
    <t>$E$11</t>
  </si>
  <si>
    <t>$G$6</t>
  </si>
  <si>
    <t>$G$10</t>
  </si>
  <si>
    <t>$G$11</t>
  </si>
  <si>
    <t>단가 225 증가</t>
  </si>
  <si>
    <t>만든 사람 자격검정팀 날짜 2018-01-27</t>
  </si>
  <si>
    <t>단가 450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</si>
  <si>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</si>
  <si>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</si>
  <si>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</si>
  <si>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</si>
  <si>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</si>
  <si>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</si>
  <si>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</si>
  <si>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수량</t>
  </si>
  <si>
    <t>평균 : 수량</t>
  </si>
  <si>
    <t>전체 평균 : 비용</t>
  </si>
  <si>
    <t>평균 : 비용</t>
  </si>
  <si>
    <t>***</t>
  </si>
  <si>
    <t>팀명</t>
  </si>
  <si>
    <t>분류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</si>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</sst>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&quot;원&quot;"/>
    <numFmt numFmtId="178" formatCode="#&quot;위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alignment horizontal="center" readingOrder="0"/>
    </dxf>
    <dxf>
      <numFmt numFmtId="176" formatCode="#,##0_ "/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en-US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1</a:t>
            </a: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분기 소모품 사용 현황</a:t>
            </a:r>
          </a:p>
        </c:rich>
      </c:tx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1월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구매팀</c:v>
                </c:pt>
                <c:pt idx="1">
                  <c:v>영업팀</c:v>
                </c:pt>
                <c:pt idx="2">
                  <c:v>인사팀</c:v>
                </c:pt>
                <c:pt idx="3">
                  <c:v>총무팀</c:v>
                </c:pt>
                <c:pt idx="4">
                  <c:v>기술팀</c:v>
                </c:pt>
              </c:strCache>
            </c:strRef>
          </c:cat>
          <c:val>
            <c:numRef>
              <c:f>차트!$C$3:$C$7</c:f>
              <c:numCache>
                <c:formatCode>#,##0_ </c:formatCode>
                <c:ptCount val="5"/>
                <c:pt idx="0">
                  <c:v>49900</c:v>
                </c:pt>
                <c:pt idx="1">
                  <c:v>58000</c:v>
                </c:pt>
                <c:pt idx="2">
                  <c:v>40100</c:v>
                </c:pt>
                <c:pt idx="3">
                  <c:v>31900</c:v>
                </c:pt>
                <c:pt idx="4">
                  <c:v>26700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2월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구매팀</c:v>
                </c:pt>
                <c:pt idx="1">
                  <c:v>영업팀</c:v>
                </c:pt>
                <c:pt idx="2">
                  <c:v>인사팀</c:v>
                </c:pt>
                <c:pt idx="3">
                  <c:v>총무팀</c:v>
                </c:pt>
                <c:pt idx="4">
                  <c:v>기술팀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76100</c:v>
                </c:pt>
                <c:pt idx="1">
                  <c:v>59100</c:v>
                </c:pt>
                <c:pt idx="2">
                  <c:v>30200</c:v>
                </c:pt>
                <c:pt idx="3">
                  <c:v>27500</c:v>
                </c:pt>
                <c:pt idx="4">
                  <c:v>31600</c:v>
                </c:pt>
              </c:numCache>
            </c:numRef>
          </c:val>
        </c:ser>
        <c:ser>
          <c:idx val="2"/>
          <c:order val="2"/>
          <c:tx>
            <c:strRef>
              <c:f>차트!$E$2</c:f>
              <c:strCache>
                <c:ptCount val="1"/>
                <c:pt idx="0">
                  <c:v>3월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구매팀</c:v>
                </c:pt>
                <c:pt idx="1">
                  <c:v>영업팀</c:v>
                </c:pt>
                <c:pt idx="2">
                  <c:v>인사팀</c:v>
                </c:pt>
                <c:pt idx="3">
                  <c:v>총무팀</c:v>
                </c:pt>
                <c:pt idx="4">
                  <c:v>기술팀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66400</c:v>
                </c:pt>
                <c:pt idx="1">
                  <c:v>90500</c:v>
                </c:pt>
                <c:pt idx="2">
                  <c:v>40600</c:v>
                </c:pt>
                <c:pt idx="3">
                  <c:v>25600</c:v>
                </c:pt>
                <c:pt idx="4">
                  <c:v>29900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5344"/>
        <c:axId val="213447040"/>
      </c:barChart>
      <c:catAx>
        <c:axId val="19250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47040"/>
        <c:crosses val="autoZero"/>
        <c:auto val="1"/>
        <c:lblAlgn val="ctr"/>
        <c:lblOffset val="100"/>
        <c:noMultiLvlLbl val="0"/>
      </c:catAx>
      <c:valAx>
        <c:axId val="21344704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2505344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16200000" scaled="1"/>
          <a:tileRect/>
        </a:gradFill>
      </c:spPr>
    </c:plotArea>
    <c:legend>
      <c:legendPos val="t"/>
      <c:overlay val="0"/>
    </c:legend>
    <c:plotVisOnly val="1"/>
    <c:dispBlanksAs val="gap"/>
    <c:showDLblsOverMax val="0"/>
  </c:chart>
  <c:spPr>
    <a:ln w="22225" cmpd="sng">
      <a:solidFill>
        <a:srgbClr val="002060"/>
      </a:solidFill>
      <a:prstDash val="sysDot"/>
    </a:ln>
  </c:spPr>
  <c:txPr>
    <a:bodyPr/>
    <a:lstStyle/>
    <a:p>
      <a:pPr>
        <a:defRPr sz="900">
          <a:latin typeface="굴림체" panose="020B0609000101010101" pitchFamily="49" charset="-127"/>
          <a:ea typeface="굴림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66675</xdr:rowOff>
    </xdr:from>
    <xdr:to>
      <xdr:col>7</xdr:col>
      <xdr:colOff>628650</xdr:colOff>
      <xdr:row>0</xdr:row>
      <xdr:rowOff>923925</xdr:rowOff>
    </xdr:to>
    <xdr:sp macro="" textlink="">
      <xdr:nvSpPr>
        <xdr:cNvPr id="2" name="구름 1"/>
        <xdr:cNvSpPr/>
      </xdr:nvSpPr>
      <xdr:spPr>
        <a:xfrm>
          <a:off x="942975" y="66675"/>
          <a:ext cx="5762625" cy="857250"/>
        </a:xfrm>
        <a:prstGeom prst="cloud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b="0" i="1">
              <a:latin typeface="돋움체" panose="020B0609000101010101" pitchFamily="49" charset="-127"/>
              <a:ea typeface="돋움체" panose="020B0609000101010101" pitchFamily="49" charset="-127"/>
            </a:rPr>
            <a:t>팀별 소모품 사용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9</xdr:row>
      <xdr:rowOff>33337</xdr:rowOff>
    </xdr:from>
    <xdr:to>
      <xdr:col>7</xdr:col>
      <xdr:colOff>647700</xdr:colOff>
      <xdr:row>26</xdr:row>
      <xdr:rowOff>180975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자격검정팀" refreshedDate="43127.401373148146" createdVersion="4" refreshedVersion="4" minRefreshableVersion="3" recordCount="10">
  <cacheSource type="worksheet">
    <worksheetSource ref="A2:G12" sheet="피벗테이블"/>
  </cacheSource>
  <cacheFields count="7">
    <cacheField name="분류" numFmtId="0">
      <sharedItems count="3">
        <s v="용지"/>
        <s v="사무"/>
        <s v="바인더"/>
      </sharedItems>
    </cacheField>
    <cacheField name="품목" numFmtId="0">
      <sharedItems/>
    </cacheField>
    <cacheField name="팀명" numFmtId="0">
      <sharedItems count="4">
        <s v="총무팀"/>
        <s v="인사팀"/>
        <s v="영업팀"/>
        <s v="구매팀"/>
      </sharedItems>
    </cacheField>
    <cacheField name="월" numFmtId="0">
      <sharedItems/>
    </cacheField>
    <cacheField name="단가" numFmtId="0">
      <sharedItems containsSemiMixedTypes="0" containsString="0" containsNumber="1" containsInteger="1" minValue="2000" maxValue="20300"/>
    </cacheField>
    <cacheField name="수량" numFmtId="0">
      <sharedItems containsSemiMixedTypes="0" containsString="0" containsNumber="1" containsInteger="1" minValue="1" maxValue="7"/>
    </cacheField>
    <cacheField name="비용" numFmtId="0">
      <sharedItems containsSemiMixedTypes="0" containsString="0" containsNumber="1" containsInteger="1" minValue="4500" maxValue="60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s v="복사지"/>
    <x v="0"/>
    <s v="1월"/>
    <n v="20300"/>
    <n v="3"/>
    <n v="60900"/>
  </r>
  <r>
    <x v="0"/>
    <s v="복사지"/>
    <x v="1"/>
    <s v="1월"/>
    <n v="20300"/>
    <n v="1"/>
    <n v="20300"/>
  </r>
  <r>
    <x v="1"/>
    <s v="포스트잇"/>
    <x v="2"/>
    <s v="1월"/>
    <n v="5600"/>
    <n v="5"/>
    <n v="28000"/>
  </r>
  <r>
    <x v="2"/>
    <s v="파일"/>
    <x v="1"/>
    <s v="1월"/>
    <n v="2250"/>
    <n v="2"/>
    <n v="4500"/>
  </r>
  <r>
    <x v="1"/>
    <s v="수정테이프"/>
    <x v="0"/>
    <s v="1월"/>
    <n v="2400"/>
    <n v="5"/>
    <n v="12000"/>
  </r>
  <r>
    <x v="0"/>
    <s v="복사지"/>
    <x v="2"/>
    <s v="2월"/>
    <n v="20300"/>
    <n v="2"/>
    <n v="40600"/>
  </r>
  <r>
    <x v="1"/>
    <s v="포스트잇"/>
    <x v="0"/>
    <s v="2월"/>
    <n v="5600"/>
    <n v="4"/>
    <n v="22400"/>
  </r>
  <r>
    <x v="2"/>
    <s v="클립보드"/>
    <x v="2"/>
    <s v="2월"/>
    <n v="2500"/>
    <n v="3"/>
    <n v="7500"/>
  </r>
  <r>
    <x v="2"/>
    <s v="홀더"/>
    <x v="1"/>
    <s v="2월"/>
    <n v="2000"/>
    <n v="7"/>
    <n v="14000"/>
  </r>
  <r>
    <x v="1"/>
    <s v="수정테이프"/>
    <x v="3"/>
    <s v="2월"/>
    <n v="2400"/>
    <n v="6"/>
    <n v="14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5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axis="axisRow" compact="0" outline="0" showAll="0">
      <items count="4">
        <item x="2"/>
        <item x="1"/>
        <item x="0"/>
        <item t="default"/>
      </items>
    </pivotField>
    <pivotField compact="0" outline="0" showAll="0"/>
    <pivotField axis="axisCol" compact="0" outline="0" showAll="0">
      <items count="5">
        <item x="3"/>
        <item x="2"/>
        <item h="1" x="1"/>
        <item x="0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</pivotFields>
  <rowFields count="2">
    <field x="0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>
      <x v="3"/>
    </i>
  </colItems>
  <dataFields count="2">
    <dataField name="평균 : 수량" fld="5" subtotal="average" baseField="0" baseItem="0"/>
    <dataField name="평균 : 비용" fld="6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1.625" customWidth="1"/>
    <col min="2" max="2" width="14.625" customWidth="1"/>
    <col min="3" max="3" width="11.625" customWidth="1"/>
    <col min="4" max="4" width="8.625" customWidth="1"/>
    <col min="5" max="5" width="11.625" customWidth="1"/>
    <col min="7" max="7" width="12.625" customWidth="1"/>
    <col min="9" max="9" width="10.625" customWidth="1"/>
  </cols>
  <sheetData>
    <row r="1" spans="1:9" ht="80.099999999999994" customHeight="1" x14ac:dyDescent="0.3"/>
    <row r="2" spans="1:9" ht="18" customHeight="1" x14ac:dyDescent="0.3">
      <c r="A2" s="2" t="s">
        <v>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8" customHeight="1" x14ac:dyDescent="0.3">
      <c r="A3" s="3" t="s">
        <v>9</v>
      </c>
      <c r="B3" s="3" t="s">
        <v>12</v>
      </c>
      <c r="C3" s="3" t="s">
        <v>21</v>
      </c>
      <c r="D3" s="3" t="s">
        <v>16</v>
      </c>
      <c r="E3" s="4">
        <v>20300</v>
      </c>
      <c r="F3" s="3">
        <v>3</v>
      </c>
      <c r="G3" s="10">
        <v>60900</v>
      </c>
      <c r="H3" s="11">
        <f>RANK(G3,$G$3:$G$12)</f>
        <v>1</v>
      </c>
      <c r="I3" s="3" t="str">
        <f>IF(F3&gt;=5,"수요많음","")</f>
        <v/>
      </c>
    </row>
    <row r="4" spans="1:9" ht="18" customHeight="1" x14ac:dyDescent="0.3">
      <c r="A4" s="3" t="s">
        <v>9</v>
      </c>
      <c r="B4" s="3" t="s">
        <v>12</v>
      </c>
      <c r="C4" s="3" t="s">
        <v>22</v>
      </c>
      <c r="D4" s="3" t="s">
        <v>16</v>
      </c>
      <c r="E4" s="4">
        <v>20300</v>
      </c>
      <c r="F4" s="3">
        <v>1</v>
      </c>
      <c r="G4" s="10">
        <v>20300</v>
      </c>
      <c r="H4" s="11">
        <f t="shared" ref="H4:H12" si="0">RANK(G4,$G$3:$G$12)</f>
        <v>5</v>
      </c>
      <c r="I4" s="3" t="str">
        <f t="shared" ref="I4:I12" si="1">IF(F4&gt;=5,"수요많음","")</f>
        <v/>
      </c>
    </row>
    <row r="5" spans="1:9" ht="18" customHeight="1" x14ac:dyDescent="0.3">
      <c r="A5" s="3" t="s">
        <v>10</v>
      </c>
      <c r="B5" s="3" t="s">
        <v>15</v>
      </c>
      <c r="C5" s="3" t="s">
        <v>23</v>
      </c>
      <c r="D5" s="3" t="s">
        <v>16</v>
      </c>
      <c r="E5" s="4">
        <v>5600</v>
      </c>
      <c r="F5" s="3">
        <v>5</v>
      </c>
      <c r="G5" s="10">
        <v>28000</v>
      </c>
      <c r="H5" s="11">
        <f t="shared" si="0"/>
        <v>3</v>
      </c>
      <c r="I5" s="3" t="str">
        <f t="shared" si="1"/>
        <v>수요많음</v>
      </c>
    </row>
    <row r="6" spans="1:9" ht="18" customHeight="1" x14ac:dyDescent="0.3">
      <c r="A6" s="3" t="s">
        <v>11</v>
      </c>
      <c r="B6" s="3" t="s">
        <v>13</v>
      </c>
      <c r="C6" s="3" t="s">
        <v>22</v>
      </c>
      <c r="D6" s="3" t="s">
        <v>16</v>
      </c>
      <c r="E6" s="4">
        <v>2250</v>
      </c>
      <c r="F6" s="3">
        <v>2</v>
      </c>
      <c r="G6" s="10">
        <v>4500</v>
      </c>
      <c r="H6" s="11">
        <f t="shared" si="0"/>
        <v>10</v>
      </c>
      <c r="I6" s="3" t="str">
        <f t="shared" si="1"/>
        <v/>
      </c>
    </row>
    <row r="7" spans="1:9" ht="18" customHeight="1" x14ac:dyDescent="0.3">
      <c r="A7" s="3" t="s">
        <v>10</v>
      </c>
      <c r="B7" s="3" t="s">
        <v>20</v>
      </c>
      <c r="C7" s="3" t="s">
        <v>21</v>
      </c>
      <c r="D7" s="3" t="s">
        <v>16</v>
      </c>
      <c r="E7" s="4">
        <v>2400</v>
      </c>
      <c r="F7" s="3">
        <v>5</v>
      </c>
      <c r="G7" s="10">
        <v>12000</v>
      </c>
      <c r="H7" s="11">
        <f t="shared" si="0"/>
        <v>8</v>
      </c>
      <c r="I7" s="3" t="str">
        <f t="shared" si="1"/>
        <v>수요많음</v>
      </c>
    </row>
    <row r="8" spans="1:9" ht="18" customHeight="1" x14ac:dyDescent="0.3">
      <c r="A8" s="3" t="s">
        <v>9</v>
      </c>
      <c r="B8" s="3" t="s">
        <v>12</v>
      </c>
      <c r="C8" s="3" t="s">
        <v>23</v>
      </c>
      <c r="D8" s="3" t="s">
        <v>18</v>
      </c>
      <c r="E8" s="4">
        <v>20300</v>
      </c>
      <c r="F8" s="3">
        <v>2</v>
      </c>
      <c r="G8" s="10">
        <v>40600</v>
      </c>
      <c r="H8" s="11">
        <f t="shared" si="0"/>
        <v>2</v>
      </c>
      <c r="I8" s="3" t="str">
        <f t="shared" si="1"/>
        <v/>
      </c>
    </row>
    <row r="9" spans="1:9" ht="18" customHeight="1" x14ac:dyDescent="0.3">
      <c r="A9" s="3" t="s">
        <v>10</v>
      </c>
      <c r="B9" s="3" t="s">
        <v>15</v>
      </c>
      <c r="C9" s="3" t="s">
        <v>21</v>
      </c>
      <c r="D9" s="3" t="s">
        <v>18</v>
      </c>
      <c r="E9" s="4">
        <v>5600</v>
      </c>
      <c r="F9" s="3">
        <v>4</v>
      </c>
      <c r="G9" s="10">
        <v>22400</v>
      </c>
      <c r="H9" s="11">
        <f t="shared" si="0"/>
        <v>4</v>
      </c>
      <c r="I9" s="3" t="str">
        <f t="shared" si="1"/>
        <v/>
      </c>
    </row>
    <row r="10" spans="1:9" ht="18" customHeight="1" x14ac:dyDescent="0.3">
      <c r="A10" s="3" t="s">
        <v>11</v>
      </c>
      <c r="B10" s="3" t="s">
        <v>33</v>
      </c>
      <c r="C10" s="3" t="s">
        <v>23</v>
      </c>
      <c r="D10" s="3" t="s">
        <v>18</v>
      </c>
      <c r="E10" s="4">
        <v>2500</v>
      </c>
      <c r="F10" s="3">
        <v>3</v>
      </c>
      <c r="G10" s="10">
        <v>7500</v>
      </c>
      <c r="H10" s="11">
        <f t="shared" si="0"/>
        <v>9</v>
      </c>
      <c r="I10" s="3" t="str">
        <f t="shared" si="1"/>
        <v/>
      </c>
    </row>
    <row r="11" spans="1:9" ht="18" customHeight="1" x14ac:dyDescent="0.3">
      <c r="A11" s="3" t="s">
        <v>11</v>
      </c>
      <c r="B11" s="3" t="s">
        <v>14</v>
      </c>
      <c r="C11" s="3" t="s">
        <v>22</v>
      </c>
      <c r="D11" s="3" t="s">
        <v>18</v>
      </c>
      <c r="E11" s="4">
        <v>2000</v>
      </c>
      <c r="F11" s="3">
        <v>7</v>
      </c>
      <c r="G11" s="10">
        <v>14000</v>
      </c>
      <c r="H11" s="11">
        <f t="shared" si="0"/>
        <v>7</v>
      </c>
      <c r="I11" s="3" t="str">
        <f t="shared" si="1"/>
        <v>수요많음</v>
      </c>
    </row>
    <row r="12" spans="1:9" ht="18" customHeight="1" x14ac:dyDescent="0.3">
      <c r="A12" s="3" t="s">
        <v>10</v>
      </c>
      <c r="B12" s="3" t="s">
        <v>20</v>
      </c>
      <c r="C12" s="3" t="s">
        <v>24</v>
      </c>
      <c r="D12" s="3" t="s">
        <v>18</v>
      </c>
      <c r="E12" s="4">
        <v>2400</v>
      </c>
      <c r="F12" s="3">
        <v>6</v>
      </c>
      <c r="G12" s="10">
        <v>14400</v>
      </c>
      <c r="H12" s="11">
        <f t="shared" si="0"/>
        <v>6</v>
      </c>
      <c r="I12" s="3" t="str">
        <f t="shared" si="1"/>
        <v>수요많음</v>
      </c>
    </row>
    <row r="13" spans="1:9" ht="18" customHeight="1" x14ac:dyDescent="0.3">
      <c r="A13" s="37" t="s">
        <v>46</v>
      </c>
      <c r="B13" s="38"/>
      <c r="C13" s="38"/>
      <c r="D13" s="39"/>
      <c r="E13" s="35">
        <f>MAX(G3:G12)-MIN(G3:G12)</f>
        <v>56400</v>
      </c>
      <c r="F13" s="35"/>
      <c r="G13" s="35"/>
      <c r="H13" s="36"/>
      <c r="I13" s="36"/>
    </row>
    <row r="14" spans="1:9" ht="18" customHeight="1" x14ac:dyDescent="0.3">
      <c r="A14" s="37" t="s">
        <v>47</v>
      </c>
      <c r="B14" s="38"/>
      <c r="C14" s="38"/>
      <c r="D14" s="39"/>
      <c r="E14" s="35">
        <f>DSUM(A2:I12,G2,C2:C3)</f>
        <v>95300</v>
      </c>
      <c r="F14" s="35"/>
      <c r="G14" s="35"/>
      <c r="H14" s="36"/>
      <c r="I14" s="36"/>
    </row>
    <row r="15" spans="1:9" ht="18" customHeight="1" x14ac:dyDescent="0.3">
      <c r="A15" s="37" t="s">
        <v>48</v>
      </c>
      <c r="B15" s="38"/>
      <c r="C15" s="38"/>
      <c r="D15" s="39"/>
      <c r="E15" s="35">
        <f>SMALL(E3:E12,2)</f>
        <v>2250</v>
      </c>
      <c r="F15" s="35"/>
      <c r="G15" s="35"/>
      <c r="H15" s="36"/>
      <c r="I15" s="36"/>
    </row>
  </sheetData>
  <mergeCells count="7">
    <mergeCell ref="E13:G13"/>
    <mergeCell ref="E14:G14"/>
    <mergeCell ref="E15:G15"/>
    <mergeCell ref="H13:I15"/>
    <mergeCell ref="A13:D13"/>
    <mergeCell ref="A14:D14"/>
    <mergeCell ref="A15:D15"/>
  </mergeCells>
  <phoneticPr fontId="1" type="noConversion"/>
  <conditionalFormatting sqref="A3:I12">
    <cfRule type="expression" dxfId="2" priority="1">
      <formula>$G3&gt;=25000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8.875" defaultRowHeight="16.5" outlineLevelRow="3" outlineLevelCol="1" x14ac:dyDescent="0.3"/>
  <cols>
    <col min="1" max="1" width="14.625" style="1" customWidth="1"/>
    <col min="2" max="2" width="15.625" style="1" customWidth="1"/>
    <col min="3" max="3" width="11.5" style="1" customWidth="1"/>
    <col min="4" max="4" width="7.625" style="1" customWidth="1" outlineLevel="1"/>
    <col min="5" max="5" width="11.625" style="1" customWidth="1" outlineLevel="1"/>
    <col min="6" max="6" width="8.875" style="1" outlineLevel="1"/>
    <col min="7" max="7" width="12.625" style="1" customWidth="1"/>
    <col min="8" max="16384" width="8.875" style="1"/>
  </cols>
  <sheetData>
    <row r="2" spans="1:7" x14ac:dyDescent="0.3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</row>
    <row r="3" spans="1:7" outlineLevel="3" x14ac:dyDescent="0.3">
      <c r="A3" s="3" t="s">
        <v>9</v>
      </c>
      <c r="B3" s="3" t="s">
        <v>12</v>
      </c>
      <c r="C3" s="3" t="s">
        <v>21</v>
      </c>
      <c r="D3" s="3" t="s">
        <v>16</v>
      </c>
      <c r="E3" s="4">
        <v>20300</v>
      </c>
      <c r="F3" s="4">
        <v>3</v>
      </c>
      <c r="G3" s="4">
        <v>60900</v>
      </c>
    </row>
    <row r="4" spans="1:7" outlineLevel="3" x14ac:dyDescent="0.3">
      <c r="A4" s="3" t="s">
        <v>9</v>
      </c>
      <c r="B4" s="3" t="s">
        <v>12</v>
      </c>
      <c r="C4" s="3" t="s">
        <v>22</v>
      </c>
      <c r="D4" s="3" t="s">
        <v>16</v>
      </c>
      <c r="E4" s="4">
        <v>20300</v>
      </c>
      <c r="F4" s="4">
        <v>1</v>
      </c>
      <c r="G4" s="4">
        <v>20300</v>
      </c>
    </row>
    <row r="5" spans="1:7" outlineLevel="3" x14ac:dyDescent="0.3">
      <c r="A5" s="3" t="s">
        <v>9</v>
      </c>
      <c r="B5" s="3" t="s">
        <v>12</v>
      </c>
      <c r="C5" s="3" t="s">
        <v>23</v>
      </c>
      <c r="D5" s="3" t="s">
        <v>18</v>
      </c>
      <c r="E5" s="4">
        <v>20300</v>
      </c>
      <c r="F5" s="4">
        <v>2</v>
      </c>
      <c r="G5" s="4">
        <v>40600</v>
      </c>
    </row>
    <row r="6" spans="1:7" s="8" customFormat="1" outlineLevel="2" x14ac:dyDescent="0.3">
      <c r="A6" s="12" t="s">
        <v>53</v>
      </c>
      <c r="B6" s="3"/>
      <c r="C6" s="3"/>
      <c r="D6" s="3"/>
      <c r="E6" s="4"/>
      <c r="F6" s="4"/>
      <c r="G6" s="4">
        <f>SUBTOTAL(4,G3:G5)</f>
        <v>60900</v>
      </c>
    </row>
    <row r="7" spans="1:7" s="8" customFormat="1" outlineLevel="1" x14ac:dyDescent="0.3">
      <c r="A7" s="12" t="s">
        <v>49</v>
      </c>
      <c r="B7" s="3"/>
      <c r="C7" s="3"/>
      <c r="D7" s="3"/>
      <c r="E7" s="4">
        <f>SUBTOTAL(1,E3:E5)</f>
        <v>20300</v>
      </c>
      <c r="F7" s="4">
        <f>SUBTOTAL(1,F3:F5)</f>
        <v>2</v>
      </c>
      <c r="G7" s="4">
        <f>SUBTOTAL(1,G3:G5)</f>
        <v>40600</v>
      </c>
    </row>
    <row r="8" spans="1:7" outlineLevel="3" x14ac:dyDescent="0.3">
      <c r="A8" s="3" t="s">
        <v>10</v>
      </c>
      <c r="B8" s="3" t="s">
        <v>15</v>
      </c>
      <c r="C8" s="3" t="s">
        <v>23</v>
      </c>
      <c r="D8" s="3" t="s">
        <v>16</v>
      </c>
      <c r="E8" s="4">
        <v>5600</v>
      </c>
      <c r="F8" s="4">
        <v>5</v>
      </c>
      <c r="G8" s="4">
        <v>28000</v>
      </c>
    </row>
    <row r="9" spans="1:7" outlineLevel="3" x14ac:dyDescent="0.3">
      <c r="A9" s="3" t="s">
        <v>10</v>
      </c>
      <c r="B9" s="3" t="s">
        <v>20</v>
      </c>
      <c r="C9" s="3" t="s">
        <v>21</v>
      </c>
      <c r="D9" s="3" t="s">
        <v>16</v>
      </c>
      <c r="E9" s="4">
        <v>2400</v>
      </c>
      <c r="F9" s="4">
        <v>5</v>
      </c>
      <c r="G9" s="4">
        <v>12000</v>
      </c>
    </row>
    <row r="10" spans="1:7" outlineLevel="3" x14ac:dyDescent="0.3">
      <c r="A10" s="3" t="s">
        <v>10</v>
      </c>
      <c r="B10" s="3" t="s">
        <v>15</v>
      </c>
      <c r="C10" s="3" t="s">
        <v>21</v>
      </c>
      <c r="D10" s="3" t="s">
        <v>18</v>
      </c>
      <c r="E10" s="4">
        <v>5600</v>
      </c>
      <c r="F10" s="4">
        <v>4</v>
      </c>
      <c r="G10" s="4">
        <v>22400</v>
      </c>
    </row>
    <row r="11" spans="1:7" outlineLevel="3" x14ac:dyDescent="0.3">
      <c r="A11" s="3" t="s">
        <v>10</v>
      </c>
      <c r="B11" s="3" t="s">
        <v>20</v>
      </c>
      <c r="C11" s="3" t="s">
        <v>24</v>
      </c>
      <c r="D11" s="3" t="s">
        <v>18</v>
      </c>
      <c r="E11" s="4">
        <v>2400</v>
      </c>
      <c r="F11" s="4">
        <v>6</v>
      </c>
      <c r="G11" s="4">
        <v>14400</v>
      </c>
    </row>
    <row r="12" spans="1:7" s="8" customFormat="1" outlineLevel="2" x14ac:dyDescent="0.3">
      <c r="A12" s="12" t="s">
        <v>54</v>
      </c>
      <c r="B12" s="3"/>
      <c r="C12" s="3"/>
      <c r="D12" s="3"/>
      <c r="E12" s="4"/>
      <c r="F12" s="4"/>
      <c r="G12" s="4">
        <f>SUBTOTAL(4,G8:G11)</f>
        <v>28000</v>
      </c>
    </row>
    <row r="13" spans="1:7" s="8" customFormat="1" outlineLevel="1" x14ac:dyDescent="0.3">
      <c r="A13" s="12" t="s">
        <v>50</v>
      </c>
      <c r="B13" s="3"/>
      <c r="C13" s="3"/>
      <c r="D13" s="3"/>
      <c r="E13" s="4">
        <f>SUBTOTAL(1,E8:E11)</f>
        <v>4000</v>
      </c>
      <c r="F13" s="4">
        <f>SUBTOTAL(1,F8:F11)</f>
        <v>5</v>
      </c>
      <c r="G13" s="4">
        <f>SUBTOTAL(1,G8:G11)</f>
        <v>19200</v>
      </c>
    </row>
    <row r="14" spans="1:7" outlineLevel="3" x14ac:dyDescent="0.3">
      <c r="A14" s="3" t="s">
        <v>11</v>
      </c>
      <c r="B14" s="3" t="s">
        <v>13</v>
      </c>
      <c r="C14" s="3" t="s">
        <v>22</v>
      </c>
      <c r="D14" s="3" t="s">
        <v>16</v>
      </c>
      <c r="E14" s="4">
        <v>2250</v>
      </c>
      <c r="F14" s="4">
        <v>2</v>
      </c>
      <c r="G14" s="4">
        <v>4500</v>
      </c>
    </row>
    <row r="15" spans="1:7" outlineLevel="3" x14ac:dyDescent="0.3">
      <c r="A15" s="3" t="s">
        <v>11</v>
      </c>
      <c r="B15" s="3" t="s">
        <v>33</v>
      </c>
      <c r="C15" s="3" t="s">
        <v>23</v>
      </c>
      <c r="D15" s="3" t="s">
        <v>18</v>
      </c>
      <c r="E15" s="4">
        <v>2500</v>
      </c>
      <c r="F15" s="4">
        <v>3</v>
      </c>
      <c r="G15" s="4">
        <v>7500</v>
      </c>
    </row>
    <row r="16" spans="1:7" outlineLevel="3" x14ac:dyDescent="0.3">
      <c r="A16" s="3" t="s">
        <v>11</v>
      </c>
      <c r="B16" s="3" t="s">
        <v>14</v>
      </c>
      <c r="C16" s="3" t="s">
        <v>22</v>
      </c>
      <c r="D16" s="3" t="s">
        <v>18</v>
      </c>
      <c r="E16" s="4">
        <v>2000</v>
      </c>
      <c r="F16" s="4">
        <v>7</v>
      </c>
      <c r="G16" s="4">
        <v>14000</v>
      </c>
    </row>
    <row r="17" spans="1:7" s="8" customFormat="1" outlineLevel="2" x14ac:dyDescent="0.3">
      <c r="A17" s="14" t="s">
        <v>55</v>
      </c>
      <c r="B17" s="13"/>
      <c r="C17" s="13"/>
      <c r="D17" s="13"/>
      <c r="E17" s="15"/>
      <c r="F17" s="15"/>
      <c r="G17" s="15">
        <f>SUBTOTAL(4,G14:G16)</f>
        <v>14000</v>
      </c>
    </row>
    <row r="18" spans="1:7" s="8" customFormat="1" outlineLevel="1" x14ac:dyDescent="0.3">
      <c r="A18" s="14" t="s">
        <v>51</v>
      </c>
      <c r="B18" s="13"/>
      <c r="C18" s="13"/>
      <c r="D18" s="13"/>
      <c r="E18" s="15">
        <f>SUBTOTAL(1,E14:E16)</f>
        <v>2250</v>
      </c>
      <c r="F18" s="15">
        <f>SUBTOTAL(1,F14:F16)</f>
        <v>4</v>
      </c>
      <c r="G18" s="15">
        <f>SUBTOTAL(1,G14:G16)</f>
        <v>8666.6666666666661</v>
      </c>
    </row>
    <row r="19" spans="1:7" s="8" customFormat="1" x14ac:dyDescent="0.3">
      <c r="A19" s="14" t="s">
        <v>56</v>
      </c>
      <c r="B19" s="13"/>
      <c r="C19" s="13"/>
      <c r="D19" s="13"/>
      <c r="E19" s="15"/>
      <c r="F19" s="15"/>
      <c r="G19" s="15">
        <f>SUBTOTAL(4,G3:G16)</f>
        <v>60900</v>
      </c>
    </row>
    <row r="20" spans="1:7" s="8" customFormat="1" x14ac:dyDescent="0.3">
      <c r="A20" s="14" t="s">
        <v>52</v>
      </c>
      <c r="B20" s="13"/>
      <c r="C20" s="13"/>
      <c r="D20" s="13"/>
      <c r="E20" s="15">
        <f>SUBTOTAL(1,E3:E16)</f>
        <v>8365</v>
      </c>
      <c r="F20" s="15">
        <f>SUBTOTAL(1,F3:F16)</f>
        <v>3.8</v>
      </c>
      <c r="G20" s="15">
        <f>SUBTOTAL(1,G3:G16)</f>
        <v>22460</v>
      </c>
    </row>
  </sheetData>
  <sortState ref="A3:G12">
    <sortCondition descending="1" ref="A3:A1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F23" sqref="F23"/>
    </sheetView>
  </sheetViews>
  <sheetFormatPr defaultColWidth="8.875" defaultRowHeight="16.5" x14ac:dyDescent="0.3"/>
  <cols>
    <col min="1" max="1" width="13.125" style="1" bestFit="1" customWidth="1"/>
    <col min="2" max="2" width="11.75" style="1" customWidth="1"/>
    <col min="3" max="3" width="11.5" style="1" customWidth="1"/>
    <col min="4" max="4" width="7.625" style="1" customWidth="1"/>
    <col min="5" max="5" width="11.625" style="1" customWidth="1"/>
    <col min="6" max="6" width="8.875" style="1"/>
    <col min="7" max="7" width="11.75" style="1" customWidth="1"/>
    <col min="8" max="16384" width="8.875" style="1"/>
  </cols>
  <sheetData>
    <row r="2" spans="1:7" x14ac:dyDescent="0.3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</row>
    <row r="3" spans="1:7" x14ac:dyDescent="0.3">
      <c r="A3" s="3" t="s">
        <v>9</v>
      </c>
      <c r="B3" s="3" t="s">
        <v>12</v>
      </c>
      <c r="C3" s="3" t="s">
        <v>21</v>
      </c>
      <c r="D3" s="3" t="s">
        <v>16</v>
      </c>
      <c r="E3" s="4">
        <v>20300</v>
      </c>
      <c r="F3" s="4">
        <v>3</v>
      </c>
      <c r="G3" s="4">
        <v>60900</v>
      </c>
    </row>
    <row r="4" spans="1:7" x14ac:dyDescent="0.3">
      <c r="A4" s="3" t="s">
        <v>9</v>
      </c>
      <c r="B4" s="3" t="s">
        <v>12</v>
      </c>
      <c r="C4" s="3" t="s">
        <v>22</v>
      </c>
      <c r="D4" s="3" t="s">
        <v>16</v>
      </c>
      <c r="E4" s="4">
        <v>20300</v>
      </c>
      <c r="F4" s="4">
        <v>1</v>
      </c>
      <c r="G4" s="4">
        <v>20300</v>
      </c>
    </row>
    <row r="5" spans="1:7" x14ac:dyDescent="0.3">
      <c r="A5" s="3" t="s">
        <v>10</v>
      </c>
      <c r="B5" s="3" t="s">
        <v>15</v>
      </c>
      <c r="C5" s="3" t="s">
        <v>23</v>
      </c>
      <c r="D5" s="3" t="s">
        <v>16</v>
      </c>
      <c r="E5" s="4">
        <v>5600</v>
      </c>
      <c r="F5" s="4">
        <v>5</v>
      </c>
      <c r="G5" s="4">
        <v>28000</v>
      </c>
    </row>
    <row r="6" spans="1:7" x14ac:dyDescent="0.3">
      <c r="A6" s="3" t="s">
        <v>11</v>
      </c>
      <c r="B6" s="3" t="s">
        <v>13</v>
      </c>
      <c r="C6" s="3" t="s">
        <v>22</v>
      </c>
      <c r="D6" s="3" t="s">
        <v>16</v>
      </c>
      <c r="E6" s="4">
        <v>2250</v>
      </c>
      <c r="F6" s="4">
        <v>2</v>
      </c>
      <c r="G6" s="4">
        <v>4500</v>
      </c>
    </row>
    <row r="7" spans="1:7" x14ac:dyDescent="0.3">
      <c r="A7" s="3" t="s">
        <v>10</v>
      </c>
      <c r="B7" s="3" t="s">
        <v>20</v>
      </c>
      <c r="C7" s="3" t="s">
        <v>21</v>
      </c>
      <c r="D7" s="3" t="s">
        <v>16</v>
      </c>
      <c r="E7" s="4">
        <v>2400</v>
      </c>
      <c r="F7" s="4">
        <v>5</v>
      </c>
      <c r="G7" s="4">
        <v>12000</v>
      </c>
    </row>
    <row r="8" spans="1:7" x14ac:dyDescent="0.3">
      <c r="A8" s="3" t="s">
        <v>9</v>
      </c>
      <c r="B8" s="3" t="s">
        <v>12</v>
      </c>
      <c r="C8" s="3" t="s">
        <v>23</v>
      </c>
      <c r="D8" s="3" t="s">
        <v>18</v>
      </c>
      <c r="E8" s="4">
        <v>20300</v>
      </c>
      <c r="F8" s="4">
        <v>2</v>
      </c>
      <c r="G8" s="4">
        <v>40600</v>
      </c>
    </row>
    <row r="9" spans="1:7" x14ac:dyDescent="0.3">
      <c r="A9" s="3" t="s">
        <v>10</v>
      </c>
      <c r="B9" s="3" t="s">
        <v>15</v>
      </c>
      <c r="C9" s="3" t="s">
        <v>21</v>
      </c>
      <c r="D9" s="3" t="s">
        <v>18</v>
      </c>
      <c r="E9" s="4">
        <v>5600</v>
      </c>
      <c r="F9" s="4">
        <v>4</v>
      </c>
      <c r="G9" s="4">
        <v>22400</v>
      </c>
    </row>
    <row r="10" spans="1:7" x14ac:dyDescent="0.3">
      <c r="A10" s="3" t="s">
        <v>11</v>
      </c>
      <c r="B10" s="3" t="s">
        <v>33</v>
      </c>
      <c r="C10" s="3" t="s">
        <v>23</v>
      </c>
      <c r="D10" s="3" t="s">
        <v>18</v>
      </c>
      <c r="E10" s="4">
        <v>2500</v>
      </c>
      <c r="F10" s="4">
        <v>3</v>
      </c>
      <c r="G10" s="4">
        <v>7500</v>
      </c>
    </row>
    <row r="11" spans="1:7" x14ac:dyDescent="0.3">
      <c r="A11" s="3" t="s">
        <v>11</v>
      </c>
      <c r="B11" s="3" t="s">
        <v>14</v>
      </c>
      <c r="C11" s="3" t="s">
        <v>22</v>
      </c>
      <c r="D11" s="3" t="s">
        <v>18</v>
      </c>
      <c r="E11" s="4">
        <v>2000</v>
      </c>
      <c r="F11" s="4">
        <v>7</v>
      </c>
      <c r="G11" s="4">
        <v>14000</v>
      </c>
    </row>
    <row r="12" spans="1:7" x14ac:dyDescent="0.3">
      <c r="A12" s="3" t="s">
        <v>10</v>
      </c>
      <c r="B12" s="3" t="s">
        <v>20</v>
      </c>
      <c r="C12" s="3" t="s">
        <v>24</v>
      </c>
      <c r="D12" s="3" t="s">
        <v>18</v>
      </c>
      <c r="E12" s="4">
        <v>2400</v>
      </c>
      <c r="F12" s="4">
        <v>6</v>
      </c>
      <c r="G12" s="4">
        <v>14400</v>
      </c>
    </row>
    <row r="14" spans="1:7" x14ac:dyDescent="0.3">
      <c r="A14" s="2" t="s">
        <v>32</v>
      </c>
    </row>
    <row r="15" spans="1:7" x14ac:dyDescent="0.3">
      <c r="A15" s="3" t="b">
        <f>OR(C3="총무팀",G3&gt;=40000)</f>
        <v>1</v>
      </c>
    </row>
    <row r="18" spans="1:5" x14ac:dyDescent="0.3">
      <c r="A18" s="2" t="s">
        <v>25</v>
      </c>
      <c r="B18" s="2" t="s">
        <v>26</v>
      </c>
      <c r="C18" s="2" t="s">
        <v>29</v>
      </c>
      <c r="D18" s="2" t="s">
        <v>30</v>
      </c>
      <c r="E18" s="2" t="s">
        <v>31</v>
      </c>
    </row>
    <row r="19" spans="1:5" x14ac:dyDescent="0.3">
      <c r="A19" s="3" t="s">
        <v>9</v>
      </c>
      <c r="B19" s="3" t="s">
        <v>12</v>
      </c>
      <c r="C19" s="4">
        <v>20300</v>
      </c>
      <c r="D19" s="4">
        <v>3</v>
      </c>
      <c r="E19" s="4">
        <v>60900</v>
      </c>
    </row>
    <row r="20" spans="1:5" x14ac:dyDescent="0.3">
      <c r="A20" s="3" t="s">
        <v>10</v>
      </c>
      <c r="B20" s="3" t="s">
        <v>20</v>
      </c>
      <c r="C20" s="4">
        <v>2400</v>
      </c>
      <c r="D20" s="4">
        <v>5</v>
      </c>
      <c r="E20" s="4">
        <v>12000</v>
      </c>
    </row>
    <row r="21" spans="1:5" x14ac:dyDescent="0.3">
      <c r="A21" s="3" t="s">
        <v>9</v>
      </c>
      <c r="B21" s="3" t="s">
        <v>12</v>
      </c>
      <c r="C21" s="4">
        <v>20300</v>
      </c>
      <c r="D21" s="4">
        <v>2</v>
      </c>
      <c r="E21" s="4">
        <v>40600</v>
      </c>
    </row>
    <row r="22" spans="1:5" x14ac:dyDescent="0.3">
      <c r="A22" s="3" t="s">
        <v>10</v>
      </c>
      <c r="B22" s="3" t="s">
        <v>15</v>
      </c>
      <c r="C22" s="4">
        <v>5600</v>
      </c>
      <c r="D22" s="4">
        <v>4</v>
      </c>
      <c r="E22" s="4">
        <v>22400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3.625" bestFit="1" customWidth="1" outlineLevel="1"/>
  </cols>
  <sheetData>
    <row r="1" spans="2:6" ht="17.25" thickBot="1" x14ac:dyDescent="0.35"/>
    <row r="2" spans="2:6" x14ac:dyDescent="0.3">
      <c r="B2" s="20" t="s">
        <v>66</v>
      </c>
      <c r="C2" s="21"/>
      <c r="D2" s="27"/>
      <c r="E2" s="27"/>
      <c r="F2" s="27"/>
    </row>
    <row r="3" spans="2:6" collapsed="1" x14ac:dyDescent="0.3">
      <c r="B3" s="19"/>
      <c r="C3" s="19"/>
      <c r="D3" s="28" t="s">
        <v>68</v>
      </c>
      <c r="E3" s="28" t="s">
        <v>63</v>
      </c>
      <c r="F3" s="28" t="s">
        <v>65</v>
      </c>
    </row>
    <row r="4" spans="2:6" ht="40.5" hidden="1" outlineLevel="1" x14ac:dyDescent="0.3">
      <c r="B4" s="23"/>
      <c r="C4" s="23"/>
      <c r="D4" s="16"/>
      <c r="E4" s="30" t="s">
        <v>64</v>
      </c>
      <c r="F4" s="30" t="s">
        <v>64</v>
      </c>
    </row>
    <row r="5" spans="2:6" x14ac:dyDescent="0.3">
      <c r="B5" s="24" t="s">
        <v>67</v>
      </c>
      <c r="C5" s="25"/>
      <c r="D5" s="22"/>
      <c r="E5" s="22"/>
      <c r="F5" s="22"/>
    </row>
    <row r="6" spans="2:6" outlineLevel="1" x14ac:dyDescent="0.3">
      <c r="B6" s="23"/>
      <c r="C6" s="23" t="s">
        <v>57</v>
      </c>
      <c r="D6" s="17">
        <v>2250</v>
      </c>
      <c r="E6" s="29">
        <v>2475</v>
      </c>
      <c r="F6" s="29">
        <v>1800</v>
      </c>
    </row>
    <row r="7" spans="2:6" outlineLevel="1" x14ac:dyDescent="0.3">
      <c r="B7" s="23"/>
      <c r="C7" s="23" t="s">
        <v>58</v>
      </c>
      <c r="D7" s="17">
        <v>2500</v>
      </c>
      <c r="E7" s="29">
        <v>2725</v>
      </c>
      <c r="F7" s="29">
        <v>2050</v>
      </c>
    </row>
    <row r="8" spans="2:6" outlineLevel="1" x14ac:dyDescent="0.3">
      <c r="B8" s="23"/>
      <c r="C8" s="23" t="s">
        <v>59</v>
      </c>
      <c r="D8" s="17">
        <v>2000</v>
      </c>
      <c r="E8" s="29">
        <v>2225</v>
      </c>
      <c r="F8" s="29">
        <v>1550</v>
      </c>
    </row>
    <row r="9" spans="2:6" x14ac:dyDescent="0.3">
      <c r="B9" s="24" t="s">
        <v>69</v>
      </c>
      <c r="C9" s="25"/>
      <c r="D9" s="22"/>
      <c r="E9" s="22"/>
      <c r="F9" s="22"/>
    </row>
    <row r="10" spans="2:6" outlineLevel="1" x14ac:dyDescent="0.3">
      <c r="B10" s="23"/>
      <c r="C10" s="23" t="s">
        <v>60</v>
      </c>
      <c r="D10" s="17">
        <v>4500</v>
      </c>
      <c r="E10" s="17">
        <v>4950</v>
      </c>
      <c r="F10" s="17">
        <v>3600</v>
      </c>
    </row>
    <row r="11" spans="2:6" outlineLevel="1" x14ac:dyDescent="0.3">
      <c r="B11" s="23"/>
      <c r="C11" s="23" t="s">
        <v>61</v>
      </c>
      <c r="D11" s="17">
        <v>7500</v>
      </c>
      <c r="E11" s="17">
        <v>8175</v>
      </c>
      <c r="F11" s="17">
        <v>6150</v>
      </c>
    </row>
    <row r="12" spans="2:6" ht="17.25" outlineLevel="1" thickBot="1" x14ac:dyDescent="0.35">
      <c r="B12" s="26"/>
      <c r="C12" s="26" t="s">
        <v>62</v>
      </c>
      <c r="D12" s="18">
        <v>14000</v>
      </c>
      <c r="E12" s="18">
        <v>15575</v>
      </c>
      <c r="F12" s="18">
        <v>10850</v>
      </c>
    </row>
    <row r="13" spans="2:6" x14ac:dyDescent="0.3">
      <c r="B13" t="s">
        <v>70</v>
      </c>
    </row>
    <row r="14" spans="2:6" x14ac:dyDescent="0.3">
      <c r="B14" t="s">
        <v>71</v>
      </c>
    </row>
    <row r="15" spans="2:6" x14ac:dyDescent="0.3">
      <c r="B15" t="s">
        <v>72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3.125" style="1" bestFit="1" customWidth="1"/>
    <col min="2" max="2" width="11.75" style="1" customWidth="1"/>
    <col min="3" max="3" width="11.5" style="1" customWidth="1"/>
    <col min="4" max="4" width="7.625" style="1" customWidth="1"/>
    <col min="5" max="5" width="11.625" style="1" customWidth="1"/>
    <col min="6" max="6" width="8.875" style="1"/>
    <col min="7" max="7" width="11.75" style="1" customWidth="1"/>
    <col min="8" max="16384" width="8.875" style="1"/>
  </cols>
  <sheetData>
    <row r="2" spans="1:7" x14ac:dyDescent="0.3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</row>
    <row r="3" spans="1:7" x14ac:dyDescent="0.3">
      <c r="A3" s="3" t="s">
        <v>9</v>
      </c>
      <c r="B3" s="3" t="s">
        <v>12</v>
      </c>
      <c r="C3" s="3" t="s">
        <v>21</v>
      </c>
      <c r="D3" s="3" t="s">
        <v>16</v>
      </c>
      <c r="E3" s="4">
        <v>20300</v>
      </c>
      <c r="F3" s="4">
        <v>3</v>
      </c>
      <c r="G3" s="4">
        <f>E3*F3</f>
        <v>60900</v>
      </c>
    </row>
    <row r="4" spans="1:7" x14ac:dyDescent="0.3">
      <c r="A4" s="3" t="s">
        <v>9</v>
      </c>
      <c r="B4" s="3" t="s">
        <v>12</v>
      </c>
      <c r="C4" s="3" t="s">
        <v>22</v>
      </c>
      <c r="D4" s="3" t="s">
        <v>16</v>
      </c>
      <c r="E4" s="4">
        <v>20300</v>
      </c>
      <c r="F4" s="4">
        <v>1</v>
      </c>
      <c r="G4" s="9">
        <f t="shared" ref="G4:G12" si="0">E4*F4</f>
        <v>20300</v>
      </c>
    </row>
    <row r="5" spans="1:7" x14ac:dyDescent="0.3">
      <c r="A5" s="3" t="s">
        <v>10</v>
      </c>
      <c r="B5" s="3" t="s">
        <v>15</v>
      </c>
      <c r="C5" s="3" t="s">
        <v>23</v>
      </c>
      <c r="D5" s="3" t="s">
        <v>16</v>
      </c>
      <c r="E5" s="4">
        <v>5600</v>
      </c>
      <c r="F5" s="4">
        <v>5</v>
      </c>
      <c r="G5" s="9">
        <f t="shared" si="0"/>
        <v>28000</v>
      </c>
    </row>
    <row r="6" spans="1:7" x14ac:dyDescent="0.3">
      <c r="A6" s="3" t="s">
        <v>11</v>
      </c>
      <c r="B6" s="3" t="s">
        <v>13</v>
      </c>
      <c r="C6" s="3" t="s">
        <v>22</v>
      </c>
      <c r="D6" s="3" t="s">
        <v>16</v>
      </c>
      <c r="E6" s="4">
        <v>2250</v>
      </c>
      <c r="F6" s="4">
        <v>2</v>
      </c>
      <c r="G6" s="9">
        <f t="shared" si="0"/>
        <v>4500</v>
      </c>
    </row>
    <row r="7" spans="1:7" x14ac:dyDescent="0.3">
      <c r="A7" s="3" t="s">
        <v>10</v>
      </c>
      <c r="B7" s="3" t="s">
        <v>20</v>
      </c>
      <c r="C7" s="3" t="s">
        <v>21</v>
      </c>
      <c r="D7" s="3" t="s">
        <v>16</v>
      </c>
      <c r="E7" s="4">
        <v>2400</v>
      </c>
      <c r="F7" s="4">
        <v>5</v>
      </c>
      <c r="G7" s="9">
        <f t="shared" si="0"/>
        <v>12000</v>
      </c>
    </row>
    <row r="8" spans="1:7" x14ac:dyDescent="0.3">
      <c r="A8" s="3" t="s">
        <v>9</v>
      </c>
      <c r="B8" s="3" t="s">
        <v>12</v>
      </c>
      <c r="C8" s="3" t="s">
        <v>23</v>
      </c>
      <c r="D8" s="3" t="s">
        <v>18</v>
      </c>
      <c r="E8" s="4">
        <v>20300</v>
      </c>
      <c r="F8" s="4">
        <v>2</v>
      </c>
      <c r="G8" s="9">
        <f t="shared" si="0"/>
        <v>40600</v>
      </c>
    </row>
    <row r="9" spans="1:7" x14ac:dyDescent="0.3">
      <c r="A9" s="3" t="s">
        <v>10</v>
      </c>
      <c r="B9" s="3" t="s">
        <v>15</v>
      </c>
      <c r="C9" s="3" t="s">
        <v>21</v>
      </c>
      <c r="D9" s="3" t="s">
        <v>18</v>
      </c>
      <c r="E9" s="4">
        <v>5600</v>
      </c>
      <c r="F9" s="4">
        <v>4</v>
      </c>
      <c r="G9" s="9">
        <f t="shared" si="0"/>
        <v>22400</v>
      </c>
    </row>
    <row r="10" spans="1:7" x14ac:dyDescent="0.3">
      <c r="A10" s="3" t="s">
        <v>11</v>
      </c>
      <c r="B10" s="3" t="s">
        <v>33</v>
      </c>
      <c r="C10" s="3" t="s">
        <v>23</v>
      </c>
      <c r="D10" s="3" t="s">
        <v>18</v>
      </c>
      <c r="E10" s="4">
        <v>2500</v>
      </c>
      <c r="F10" s="4">
        <v>3</v>
      </c>
      <c r="G10" s="9">
        <f t="shared" si="0"/>
        <v>7500</v>
      </c>
    </row>
    <row r="11" spans="1:7" x14ac:dyDescent="0.3">
      <c r="A11" s="3" t="s">
        <v>11</v>
      </c>
      <c r="B11" s="3" t="s">
        <v>14</v>
      </c>
      <c r="C11" s="3" t="s">
        <v>22</v>
      </c>
      <c r="D11" s="3" t="s">
        <v>18</v>
      </c>
      <c r="E11" s="4">
        <v>2000</v>
      </c>
      <c r="F11" s="4">
        <v>7</v>
      </c>
      <c r="G11" s="9">
        <f t="shared" si="0"/>
        <v>14000</v>
      </c>
    </row>
    <row r="12" spans="1:7" x14ac:dyDescent="0.3">
      <c r="A12" s="3" t="s">
        <v>10</v>
      </c>
      <c r="B12" s="3" t="s">
        <v>20</v>
      </c>
      <c r="C12" s="3" t="s">
        <v>24</v>
      </c>
      <c r="D12" s="3" t="s">
        <v>18</v>
      </c>
      <c r="E12" s="4">
        <v>2400</v>
      </c>
      <c r="F12" s="4">
        <v>6</v>
      </c>
      <c r="G12" s="9">
        <f t="shared" si="0"/>
        <v>14400</v>
      </c>
    </row>
  </sheetData>
  <scenarios current="1" sqref="G6 G10 G11">
    <scenario name="단가 225 증가" locked="1" count="3" user="자격검정팀" comment="만든 사람 자격검정팀 날짜 2018-01-27">
      <inputCells r="E6" val="2475" numFmtId="176"/>
      <inputCells r="E10" val="2725" numFmtId="176"/>
      <inputCells r="E11" val="2225" numFmtId="176"/>
    </scenario>
    <scenario name="단가 450 감소" locked="1" count="3" user="자격검정팀" comment="만든 사람 자격검정팀 날짜 2018-01-27">
      <inputCells r="E6" val="1800" numFmtId="176"/>
      <inputCells r="E10" val="2050" numFmtId="176"/>
      <inputCells r="E11" val="1550" numFmtId="176"/>
    </scenario>
  </scenario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14.125" customWidth="1"/>
    <col min="2" max="2" width="14" customWidth="1"/>
    <col min="3" max="5" width="15.125" customWidth="1"/>
    <col min="6" max="6" width="14.5" customWidth="1"/>
    <col min="7" max="7" width="14.5" bestFit="1" customWidth="1"/>
    <col min="8" max="8" width="11.125" bestFit="1" customWidth="1"/>
    <col min="9" max="9" width="14.5" bestFit="1" customWidth="1"/>
    <col min="10" max="11" width="15.875" bestFit="1" customWidth="1"/>
  </cols>
  <sheetData>
    <row r="3" spans="1:5" x14ac:dyDescent="0.3">
      <c r="A3" s="31"/>
      <c r="B3" s="31"/>
      <c r="C3" s="32" t="s">
        <v>78</v>
      </c>
      <c r="D3" s="31"/>
      <c r="E3" s="31"/>
    </row>
    <row r="4" spans="1:5" x14ac:dyDescent="0.3">
      <c r="A4" s="32" t="s">
        <v>79</v>
      </c>
      <c r="B4" s="32" t="s">
        <v>80</v>
      </c>
      <c r="C4" s="33" t="s">
        <v>24</v>
      </c>
      <c r="D4" s="33" t="s">
        <v>23</v>
      </c>
      <c r="E4" s="33" t="s">
        <v>21</v>
      </c>
    </row>
    <row r="5" spans="1:5" x14ac:dyDescent="0.3">
      <c r="A5" s="40" t="s">
        <v>11</v>
      </c>
      <c r="B5" s="33" t="s">
        <v>74</v>
      </c>
      <c r="C5" s="34" t="s">
        <v>77</v>
      </c>
      <c r="D5" s="34">
        <v>3</v>
      </c>
      <c r="E5" s="34" t="s">
        <v>77</v>
      </c>
    </row>
    <row r="6" spans="1:5" x14ac:dyDescent="0.3">
      <c r="A6" s="41"/>
      <c r="B6" s="33" t="s">
        <v>76</v>
      </c>
      <c r="C6" s="34" t="s">
        <v>77</v>
      </c>
      <c r="D6" s="34">
        <v>7500</v>
      </c>
      <c r="E6" s="34" t="s">
        <v>77</v>
      </c>
    </row>
    <row r="7" spans="1:5" x14ac:dyDescent="0.3">
      <c r="A7" s="40" t="s">
        <v>10</v>
      </c>
      <c r="B7" s="33" t="s">
        <v>74</v>
      </c>
      <c r="C7" s="34">
        <v>6</v>
      </c>
      <c r="D7" s="34">
        <v>5</v>
      </c>
      <c r="E7" s="34">
        <v>4.5</v>
      </c>
    </row>
    <row r="8" spans="1:5" x14ac:dyDescent="0.3">
      <c r="A8" s="41"/>
      <c r="B8" s="33" t="s">
        <v>76</v>
      </c>
      <c r="C8" s="34">
        <v>14400</v>
      </c>
      <c r="D8" s="34">
        <v>28000</v>
      </c>
      <c r="E8" s="34">
        <v>17200</v>
      </c>
    </row>
    <row r="9" spans="1:5" x14ac:dyDescent="0.3">
      <c r="A9" s="40" t="s">
        <v>9</v>
      </c>
      <c r="B9" s="33" t="s">
        <v>74</v>
      </c>
      <c r="C9" s="34" t="s">
        <v>77</v>
      </c>
      <c r="D9" s="34">
        <v>2</v>
      </c>
      <c r="E9" s="34">
        <v>3</v>
      </c>
    </row>
    <row r="10" spans="1:5" x14ac:dyDescent="0.3">
      <c r="A10" s="41"/>
      <c r="B10" s="33" t="s">
        <v>76</v>
      </c>
      <c r="C10" s="34" t="s">
        <v>77</v>
      </c>
      <c r="D10" s="34">
        <v>40600</v>
      </c>
      <c r="E10" s="34">
        <v>60900</v>
      </c>
    </row>
    <row r="11" spans="1:5" x14ac:dyDescent="0.3">
      <c r="A11" s="40" t="s">
        <v>73</v>
      </c>
      <c r="B11" s="41"/>
      <c r="C11" s="34">
        <v>6</v>
      </c>
      <c r="D11" s="34">
        <v>3.3333333333333335</v>
      </c>
      <c r="E11" s="34">
        <v>4</v>
      </c>
    </row>
    <row r="12" spans="1:5" x14ac:dyDescent="0.3">
      <c r="A12" s="40" t="s">
        <v>75</v>
      </c>
      <c r="B12" s="41"/>
      <c r="C12" s="34">
        <v>14400</v>
      </c>
      <c r="D12" s="34">
        <v>25366.666666666668</v>
      </c>
      <c r="E12" s="34">
        <v>31766.666666666668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3.125" style="1" bestFit="1" customWidth="1"/>
    <col min="2" max="2" width="11.75" style="1" customWidth="1"/>
    <col min="3" max="3" width="11.5" style="1" customWidth="1"/>
    <col min="4" max="4" width="7.625" style="1" customWidth="1"/>
    <col min="5" max="5" width="11.625" style="1" customWidth="1"/>
    <col min="6" max="6" width="8.875" style="1"/>
    <col min="7" max="7" width="11.75" style="1" customWidth="1"/>
    <col min="8" max="16384" width="8.875" style="1"/>
  </cols>
  <sheetData>
    <row r="2" spans="1:7" x14ac:dyDescent="0.3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</row>
    <row r="3" spans="1:7" x14ac:dyDescent="0.3">
      <c r="A3" s="3" t="s">
        <v>9</v>
      </c>
      <c r="B3" s="3" t="s">
        <v>12</v>
      </c>
      <c r="C3" s="3" t="s">
        <v>21</v>
      </c>
      <c r="D3" s="3" t="s">
        <v>16</v>
      </c>
      <c r="E3" s="5">
        <v>20300</v>
      </c>
      <c r="F3" s="5">
        <v>3</v>
      </c>
      <c r="G3" s="5">
        <v>60900</v>
      </c>
    </row>
    <row r="4" spans="1:7" x14ac:dyDescent="0.3">
      <c r="A4" s="3" t="s">
        <v>9</v>
      </c>
      <c r="B4" s="3" t="s">
        <v>12</v>
      </c>
      <c r="C4" s="3" t="s">
        <v>22</v>
      </c>
      <c r="D4" s="3" t="s">
        <v>16</v>
      </c>
      <c r="E4" s="5">
        <v>20300</v>
      </c>
      <c r="F4" s="5">
        <v>1</v>
      </c>
      <c r="G4" s="5">
        <v>20300</v>
      </c>
    </row>
    <row r="5" spans="1:7" x14ac:dyDescent="0.3">
      <c r="A5" s="3" t="s">
        <v>10</v>
      </c>
      <c r="B5" s="3" t="s">
        <v>15</v>
      </c>
      <c r="C5" s="3" t="s">
        <v>23</v>
      </c>
      <c r="D5" s="3" t="s">
        <v>16</v>
      </c>
      <c r="E5" s="5">
        <v>5600</v>
      </c>
      <c r="F5" s="5">
        <v>5</v>
      </c>
      <c r="G5" s="5">
        <v>28000</v>
      </c>
    </row>
    <row r="6" spans="1:7" x14ac:dyDescent="0.3">
      <c r="A6" s="3" t="s">
        <v>11</v>
      </c>
      <c r="B6" s="3" t="s">
        <v>13</v>
      </c>
      <c r="C6" s="3" t="s">
        <v>22</v>
      </c>
      <c r="D6" s="3" t="s">
        <v>16</v>
      </c>
      <c r="E6" s="5">
        <v>2250</v>
      </c>
      <c r="F6" s="5">
        <v>2</v>
      </c>
      <c r="G6" s="5">
        <v>4500</v>
      </c>
    </row>
    <row r="7" spans="1:7" x14ac:dyDescent="0.3">
      <c r="A7" s="3" t="s">
        <v>10</v>
      </c>
      <c r="B7" s="3" t="s">
        <v>20</v>
      </c>
      <c r="C7" s="3" t="s">
        <v>21</v>
      </c>
      <c r="D7" s="3" t="s">
        <v>16</v>
      </c>
      <c r="E7" s="5">
        <v>2400</v>
      </c>
      <c r="F7" s="5">
        <v>5</v>
      </c>
      <c r="G7" s="5">
        <v>12000</v>
      </c>
    </row>
    <row r="8" spans="1:7" x14ac:dyDescent="0.3">
      <c r="A8" s="3" t="s">
        <v>9</v>
      </c>
      <c r="B8" s="3" t="s">
        <v>12</v>
      </c>
      <c r="C8" s="3" t="s">
        <v>23</v>
      </c>
      <c r="D8" s="3" t="s">
        <v>18</v>
      </c>
      <c r="E8" s="5">
        <v>20300</v>
      </c>
      <c r="F8" s="5">
        <v>2</v>
      </c>
      <c r="G8" s="5">
        <v>40600</v>
      </c>
    </row>
    <row r="9" spans="1:7" x14ac:dyDescent="0.3">
      <c r="A9" s="3" t="s">
        <v>10</v>
      </c>
      <c r="B9" s="3" t="s">
        <v>15</v>
      </c>
      <c r="C9" s="3" t="s">
        <v>21</v>
      </c>
      <c r="D9" s="3" t="s">
        <v>18</v>
      </c>
      <c r="E9" s="5">
        <v>5600</v>
      </c>
      <c r="F9" s="5">
        <v>4</v>
      </c>
      <c r="G9" s="5">
        <v>22400</v>
      </c>
    </row>
    <row r="10" spans="1:7" x14ac:dyDescent="0.3">
      <c r="A10" s="3" t="s">
        <v>11</v>
      </c>
      <c r="B10" s="3" t="s">
        <v>33</v>
      </c>
      <c r="C10" s="3" t="s">
        <v>23</v>
      </c>
      <c r="D10" s="3" t="s">
        <v>18</v>
      </c>
      <c r="E10" s="5">
        <v>2500</v>
      </c>
      <c r="F10" s="5">
        <v>3</v>
      </c>
      <c r="G10" s="5">
        <v>7500</v>
      </c>
    </row>
    <row r="11" spans="1:7" x14ac:dyDescent="0.3">
      <c r="A11" s="3" t="s">
        <v>11</v>
      </c>
      <c r="B11" s="3" t="s">
        <v>14</v>
      </c>
      <c r="C11" s="3" t="s">
        <v>22</v>
      </c>
      <c r="D11" s="3" t="s">
        <v>18</v>
      </c>
      <c r="E11" s="5">
        <v>2000</v>
      </c>
      <c r="F11" s="5">
        <v>7</v>
      </c>
      <c r="G11" s="5">
        <v>14000</v>
      </c>
    </row>
    <row r="12" spans="1:7" x14ac:dyDescent="0.3">
      <c r="A12" s="3" t="s">
        <v>10</v>
      </c>
      <c r="B12" s="3" t="s">
        <v>20</v>
      </c>
      <c r="C12" s="3" t="s">
        <v>24</v>
      </c>
      <c r="D12" s="3" t="s">
        <v>18</v>
      </c>
      <c r="E12" s="5">
        <v>2400</v>
      </c>
      <c r="F12" s="5">
        <v>6</v>
      </c>
      <c r="G12" s="5">
        <v>14400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I28" sqref="I28"/>
    </sheetView>
  </sheetViews>
  <sheetFormatPr defaultColWidth="8.875" defaultRowHeight="16.5" x14ac:dyDescent="0.3"/>
  <cols>
    <col min="1" max="1" width="10.75" style="1" customWidth="1"/>
    <col min="2" max="2" width="11.75" style="1" customWidth="1"/>
    <col min="3" max="6" width="11" style="1" customWidth="1"/>
    <col min="7" max="16384" width="8.875" style="1"/>
  </cols>
  <sheetData>
    <row r="2" spans="1:6" x14ac:dyDescent="0.3">
      <c r="A2" s="2" t="s">
        <v>27</v>
      </c>
      <c r="B2" s="2" t="s">
        <v>41</v>
      </c>
      <c r="C2" s="2" t="s">
        <v>17</v>
      </c>
      <c r="D2" s="2" t="s">
        <v>19</v>
      </c>
      <c r="E2" s="2" t="s">
        <v>39</v>
      </c>
      <c r="F2" s="2" t="s">
        <v>40</v>
      </c>
    </row>
    <row r="3" spans="1:6" x14ac:dyDescent="0.3">
      <c r="A3" s="6" t="s">
        <v>36</v>
      </c>
      <c r="B3" s="6" t="s">
        <v>42</v>
      </c>
      <c r="C3" s="7">
        <v>49900</v>
      </c>
      <c r="D3" s="4">
        <v>76100</v>
      </c>
      <c r="E3" s="7">
        <v>66400</v>
      </c>
      <c r="F3" s="4">
        <v>192400</v>
      </c>
    </row>
    <row r="4" spans="1:6" x14ac:dyDescent="0.3">
      <c r="A4" s="6" t="s">
        <v>34</v>
      </c>
      <c r="B4" s="6" t="s">
        <v>43</v>
      </c>
      <c r="C4" s="7">
        <v>58000</v>
      </c>
      <c r="D4" s="4">
        <v>59100</v>
      </c>
      <c r="E4" s="7">
        <v>90500</v>
      </c>
      <c r="F4" s="4">
        <v>207600</v>
      </c>
    </row>
    <row r="5" spans="1:6" x14ac:dyDescent="0.3">
      <c r="A5" s="6" t="s">
        <v>35</v>
      </c>
      <c r="B5" s="6" t="s">
        <v>44</v>
      </c>
      <c r="C5" s="7">
        <v>40100</v>
      </c>
      <c r="D5" s="4">
        <v>30200</v>
      </c>
      <c r="E5" s="7">
        <v>40600</v>
      </c>
      <c r="F5" s="4">
        <v>110900</v>
      </c>
    </row>
    <row r="6" spans="1:6" x14ac:dyDescent="0.3">
      <c r="A6" s="6" t="s">
        <v>37</v>
      </c>
      <c r="B6" s="6" t="s">
        <v>44</v>
      </c>
      <c r="C6" s="7">
        <v>31900</v>
      </c>
      <c r="D6" s="7">
        <v>27500</v>
      </c>
      <c r="E6" s="7">
        <v>25600</v>
      </c>
      <c r="F6" s="4">
        <v>85000</v>
      </c>
    </row>
    <row r="7" spans="1:6" x14ac:dyDescent="0.3">
      <c r="A7" s="6" t="s">
        <v>38</v>
      </c>
      <c r="B7" s="6" t="s">
        <v>45</v>
      </c>
      <c r="C7" s="7">
        <v>26700</v>
      </c>
      <c r="D7" s="7">
        <v>31600</v>
      </c>
      <c r="E7" s="7">
        <v>29900</v>
      </c>
      <c r="F7" s="4">
        <v>88200</v>
      </c>
    </row>
  </sheetData>
  <sortState ref="A3:G12">
    <sortCondition ref="C4"/>
  </sortState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소모품현황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2018-01-10T01:06:53Z</dcterms:created>
  <dcterms:modified xsi:type="dcterms:W3CDTF">2018-02-07T09:22:32Z</dcterms:modified>
</cp:coreProperties>
</file>