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1720" windowHeight="12105" tabRatio="697"/>
  </bookViews>
  <sheets>
    <sheet name="판매현황" sheetId="17" r:id="rId1"/>
    <sheet name="부분합" sheetId="18" r:id="rId2"/>
    <sheet name="필터" sheetId="19" r:id="rId3"/>
    <sheet name="시나리오 요약" sheetId="23" r:id="rId4"/>
    <sheet name="시나리오" sheetId="20" r:id="rId5"/>
    <sheet name="피벗테이블 정답" sheetId="24" r:id="rId6"/>
    <sheet name="피벗테이블" sheetId="21" r:id="rId7"/>
    <sheet name="차트" sheetId="22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A15" i="19" l="1"/>
  <c r="G21" i="18"/>
  <c r="G19" i="18"/>
  <c r="G15" i="18"/>
  <c r="G10" i="18"/>
  <c r="G5" i="18"/>
  <c r="F22" i="18"/>
  <c r="E22" i="18"/>
  <c r="D22" i="18"/>
  <c r="F20" i="18"/>
  <c r="E20" i="18"/>
  <c r="D20" i="18"/>
  <c r="F16" i="18"/>
  <c r="E16" i="18"/>
  <c r="D16" i="18"/>
  <c r="F11" i="18"/>
  <c r="E11" i="18"/>
  <c r="D11" i="18"/>
  <c r="F6" i="18"/>
  <c r="E6" i="18"/>
  <c r="D6" i="18"/>
  <c r="E15" i="17"/>
  <c r="E14" i="17"/>
  <c r="E13" i="17"/>
  <c r="I4" i="17"/>
  <c r="I5" i="17"/>
  <c r="I6" i="17"/>
  <c r="I7" i="17"/>
  <c r="I8" i="17"/>
  <c r="I9" i="17"/>
  <c r="I10" i="17"/>
  <c r="I11" i="17"/>
  <c r="I12" i="17"/>
  <c r="I3" i="17"/>
  <c r="H4" i="17"/>
  <c r="H5" i="17"/>
  <c r="H6" i="17"/>
  <c r="H7" i="17"/>
  <c r="H8" i="17"/>
  <c r="H9" i="17"/>
  <c r="H10" i="17"/>
  <c r="H11" i="17"/>
  <c r="H12" i="17"/>
  <c r="H3" i="17"/>
  <c r="G4" i="20" l="1"/>
  <c r="G5" i="20"/>
  <c r="G6" i="20"/>
  <c r="G7" i="20"/>
  <c r="G8" i="20"/>
  <c r="G9" i="20"/>
  <c r="G10" i="20"/>
  <c r="G11" i="20"/>
  <c r="G12" i="20"/>
  <c r="G3" i="20"/>
</calcChain>
</file>

<file path=xl/sharedStrings.xml><?xml version="1.0" encoding="utf-8"?>
<sst xmlns="http://schemas.openxmlformats.org/spreadsheetml/2006/main" count="285" uniqueCount="172">
  <si>
    <t>평균</t>
  </si>
  <si>
    <t>제품종류</t>
  </si>
  <si>
    <t>판매처</t>
  </si>
  <si>
    <t>순위</t>
  </si>
  <si>
    <t>비고</t>
  </si>
  <si>
    <t>온라인몰</t>
  </si>
  <si>
    <t>'평균'의 최대값-최소값 차이</t>
    <phoneticPr fontId="1" type="noConversion"/>
  </si>
  <si>
    <t>'20대' 중 두 번째로 작은 값</t>
    <phoneticPr fontId="1" type="noConversion"/>
  </si>
  <si>
    <t>제품코드</t>
  </si>
  <si>
    <t>20대</t>
  </si>
  <si>
    <t>30대</t>
  </si>
  <si>
    <t>40대</t>
  </si>
  <si>
    <t>UY-2584</t>
  </si>
  <si>
    <t>롱자켓</t>
  </si>
  <si>
    <t>쇼핑몰</t>
  </si>
  <si>
    <t>DS-8615</t>
  </si>
  <si>
    <t>블라우스</t>
  </si>
  <si>
    <t>백화점</t>
  </si>
  <si>
    <t>SS-8794</t>
  </si>
  <si>
    <t>니트</t>
  </si>
  <si>
    <t>오프라인매장</t>
  </si>
  <si>
    <t>WK-4861</t>
  </si>
  <si>
    <t>CK-9125</t>
  </si>
  <si>
    <t>스커트</t>
  </si>
  <si>
    <t>ZP-8461</t>
  </si>
  <si>
    <t>RQ-5162</t>
  </si>
  <si>
    <t>원피스</t>
  </si>
  <si>
    <t>XX-9841</t>
  </si>
  <si>
    <t>CO-6658</t>
  </si>
  <si>
    <t>TW-7435</t>
  </si>
  <si>
    <t>제품코드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</si>
  <si>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</si>
  <si>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</si>
  <si>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</si>
  <si>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UY-2584</t>
    <phoneticPr fontId="1" type="noConversion"/>
  </si>
  <si>
    <t>롱자켓</t>
    <phoneticPr fontId="1" type="noConversion"/>
  </si>
  <si>
    <t>쇼핑몰</t>
    <phoneticPr fontId="1" type="noConversion"/>
  </si>
  <si>
    <t>쇼핑몰</t>
    <phoneticPr fontId="1" type="noConversion"/>
  </si>
  <si>
    <t>DS-8615</t>
    <phoneticPr fontId="1" type="noConversion"/>
  </si>
  <si>
    <t>블라우스</t>
    <phoneticPr fontId="1" type="noConversion"/>
  </si>
  <si>
    <t>백화점</t>
    <phoneticPr fontId="1" type="noConversion"/>
  </si>
  <si>
    <t>SS-8794</t>
    <phoneticPr fontId="1" type="noConversion"/>
  </si>
  <si>
    <t>니트</t>
    <phoneticPr fontId="1" type="noConversion"/>
  </si>
  <si>
    <t>오프라인매장</t>
    <phoneticPr fontId="1" type="noConversion"/>
  </si>
  <si>
    <t>WK-4861</t>
    <phoneticPr fontId="1" type="noConversion"/>
  </si>
  <si>
    <t>온라인몰</t>
    <phoneticPr fontId="1" type="noConversion"/>
  </si>
  <si>
    <t>CK-9125</t>
    <phoneticPr fontId="1" type="noConversion"/>
  </si>
  <si>
    <t>스커트</t>
    <phoneticPr fontId="1" type="noConversion"/>
  </si>
  <si>
    <t>ZP-8461</t>
    <phoneticPr fontId="1" type="noConversion"/>
  </si>
  <si>
    <t>롱자켓</t>
    <phoneticPr fontId="1" type="noConversion"/>
  </si>
  <si>
    <t>RQ-5162</t>
    <phoneticPr fontId="1" type="noConversion"/>
  </si>
  <si>
    <t>원피스</t>
    <phoneticPr fontId="1" type="noConversion"/>
  </si>
  <si>
    <t>XX-9841</t>
    <phoneticPr fontId="1" type="noConversion"/>
  </si>
  <si>
    <t>CO-6658</t>
    <phoneticPr fontId="1" type="noConversion"/>
  </si>
  <si>
    <t>TW-7435</t>
    <phoneticPr fontId="1" type="noConversion"/>
  </si>
  <si>
    <t>제품코드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</si>
  <si>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</si>
  <si>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</si>
  <si>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</si>
  <si>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UY-2584</t>
    <phoneticPr fontId="1" type="noConversion"/>
  </si>
  <si>
    <t>롱자켓</t>
    <phoneticPr fontId="1" type="noConversion"/>
  </si>
  <si>
    <t>쇼핑몰</t>
    <phoneticPr fontId="1" type="noConversion"/>
  </si>
  <si>
    <t>DS-8615</t>
    <phoneticPr fontId="1" type="noConversion"/>
  </si>
  <si>
    <t>블라우스</t>
    <phoneticPr fontId="1" type="noConversion"/>
  </si>
  <si>
    <t>백화점</t>
    <phoneticPr fontId="1" type="noConversion"/>
  </si>
  <si>
    <t>SS-8794</t>
    <phoneticPr fontId="1" type="noConversion"/>
  </si>
  <si>
    <t>니트</t>
    <phoneticPr fontId="1" type="noConversion"/>
  </si>
  <si>
    <t>오프라인매장</t>
    <phoneticPr fontId="1" type="noConversion"/>
  </si>
  <si>
    <t>WK-4861</t>
    <phoneticPr fontId="1" type="noConversion"/>
  </si>
  <si>
    <t>온라인몰</t>
    <phoneticPr fontId="1" type="noConversion"/>
  </si>
  <si>
    <t>CK-9125</t>
    <phoneticPr fontId="1" type="noConversion"/>
  </si>
  <si>
    <t>스커트</t>
    <phoneticPr fontId="1" type="noConversion"/>
  </si>
  <si>
    <t>ZP-8461</t>
    <phoneticPr fontId="1" type="noConversion"/>
  </si>
  <si>
    <t>RQ-5162</t>
    <phoneticPr fontId="1" type="noConversion"/>
  </si>
  <si>
    <t>원피스</t>
    <phoneticPr fontId="1" type="noConversion"/>
  </si>
  <si>
    <t>XX-9841</t>
    <phoneticPr fontId="1" type="noConversion"/>
  </si>
  <si>
    <t>CO-6658</t>
    <phoneticPr fontId="1" type="noConversion"/>
  </si>
  <si>
    <t>TW-7435</t>
    <phoneticPr fontId="1" type="noConversion"/>
  </si>
  <si>
    <t>조건</t>
    <phoneticPr fontId="1" type="noConversion"/>
  </si>
  <si>
    <t>제품코드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</si>
  <si>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</si>
  <si>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</si>
  <si>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</si>
  <si>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UY-2584</t>
    <phoneticPr fontId="1" type="noConversion"/>
  </si>
  <si>
    <t>롱자켓</t>
    <phoneticPr fontId="1" type="noConversion"/>
  </si>
  <si>
    <t>쇼핑몰</t>
    <phoneticPr fontId="1" type="noConversion"/>
  </si>
  <si>
    <t>DS-8615</t>
    <phoneticPr fontId="1" type="noConversion"/>
  </si>
  <si>
    <t>블라우스</t>
    <phoneticPr fontId="1" type="noConversion"/>
  </si>
  <si>
    <t>백화점</t>
    <phoneticPr fontId="1" type="noConversion"/>
  </si>
  <si>
    <t>SS-8794</t>
    <phoneticPr fontId="1" type="noConversion"/>
  </si>
  <si>
    <t>니트</t>
    <phoneticPr fontId="1" type="noConversion"/>
  </si>
  <si>
    <t>오프라인매장</t>
    <phoneticPr fontId="1" type="noConversion"/>
  </si>
  <si>
    <t>WK-4861</t>
    <phoneticPr fontId="1" type="noConversion"/>
  </si>
  <si>
    <t>온라인몰</t>
    <phoneticPr fontId="1" type="noConversion"/>
  </si>
  <si>
    <t>CK-9125</t>
    <phoneticPr fontId="1" type="noConversion"/>
  </si>
  <si>
    <t>스커트</t>
    <phoneticPr fontId="1" type="noConversion"/>
  </si>
  <si>
    <t>ZP-8461</t>
    <phoneticPr fontId="1" type="noConversion"/>
  </si>
  <si>
    <t>RQ-5162</t>
    <phoneticPr fontId="1" type="noConversion"/>
  </si>
  <si>
    <t>원피스</t>
    <phoneticPr fontId="1" type="noConversion"/>
  </si>
  <si>
    <t>XX-9841</t>
    <phoneticPr fontId="1" type="noConversion"/>
  </si>
  <si>
    <t>CO-6658</t>
    <phoneticPr fontId="1" type="noConversion"/>
  </si>
  <si>
    <t>TW-7435</t>
    <phoneticPr fontId="1" type="noConversion"/>
  </si>
  <si>
    <t>제품코드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</si>
  <si>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</si>
  <si>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</si>
  <si>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</si>
  <si>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UY-2584</t>
    <phoneticPr fontId="1" type="noConversion"/>
  </si>
  <si>
    <t>롱자켓</t>
    <phoneticPr fontId="1" type="noConversion"/>
  </si>
  <si>
    <t>쇼핑몰</t>
    <phoneticPr fontId="1" type="noConversion"/>
  </si>
  <si>
    <t>DS-8615</t>
    <phoneticPr fontId="1" type="noConversion"/>
  </si>
  <si>
    <t>블라우스</t>
    <phoneticPr fontId="1" type="noConversion"/>
  </si>
  <si>
    <t>백화점</t>
    <phoneticPr fontId="1" type="noConversion"/>
  </si>
  <si>
    <t>SS-8794</t>
    <phoneticPr fontId="1" type="noConversion"/>
  </si>
  <si>
    <t>니트</t>
    <phoneticPr fontId="1" type="noConversion"/>
  </si>
  <si>
    <t>오프라인매장</t>
    <phoneticPr fontId="1" type="noConversion"/>
  </si>
  <si>
    <t>WK-4861</t>
    <phoneticPr fontId="1" type="noConversion"/>
  </si>
  <si>
    <t>온라인몰</t>
    <phoneticPr fontId="1" type="noConversion"/>
  </si>
  <si>
    <t>CK-9125</t>
    <phoneticPr fontId="1" type="noConversion"/>
  </si>
  <si>
    <t>스커트</t>
    <phoneticPr fontId="1" type="noConversion"/>
  </si>
  <si>
    <t>ZP-8461</t>
    <phoneticPr fontId="1" type="noConversion"/>
  </si>
  <si>
    <t>RQ-5162</t>
    <phoneticPr fontId="1" type="noConversion"/>
  </si>
  <si>
    <t>원피스</t>
    <phoneticPr fontId="1" type="noConversion"/>
  </si>
  <si>
    <t>XX-9841</t>
    <phoneticPr fontId="1" type="noConversion"/>
  </si>
  <si>
    <t>CO-6658</t>
    <phoneticPr fontId="1" type="noConversion"/>
  </si>
  <si>
    <t>TW-7435</t>
    <phoneticPr fontId="1" type="noConversion"/>
  </si>
  <si>
    <t>제품코드</t>
    <phoneticPr fontId="1" type="noConversion"/>
  </si>
  <si>
    <t>20대</t>
    <phoneticPr fontId="1" type="noConversion"/>
  </si>
  <si>
    <t>30대</t>
    <phoneticPr fontId="1" type="noConversion"/>
  </si>
  <si>
    <t>40대</t>
    <phoneticPr fontId="1" type="noConversion"/>
  </si>
  <si>
    <t>UY-2584</t>
    <phoneticPr fontId="1" type="noConversion"/>
  </si>
  <si>
    <t>DS-8615</t>
    <phoneticPr fontId="1" type="noConversion"/>
  </si>
  <si>
    <t>SS-8794</t>
    <phoneticPr fontId="1" type="noConversion"/>
  </si>
  <si>
    <t>CK-9125</t>
    <phoneticPr fontId="1" type="noConversion"/>
  </si>
  <si>
    <t>ZP-8461</t>
    <phoneticPr fontId="1" type="noConversion"/>
  </si>
  <si>
    <t>XX-9841</t>
    <phoneticPr fontId="1" type="noConversion"/>
  </si>
  <si>
    <t>CO-6658</t>
    <phoneticPr fontId="1" type="noConversion"/>
  </si>
  <si>
    <t>TW-7435</t>
    <phoneticPr fontId="1" type="noConversion"/>
  </si>
  <si>
    <t>'판매처'가 "쇼핑몰"인 '30대'의 평균</t>
    <phoneticPr fontId="1" type="noConversion"/>
  </si>
  <si>
    <t>백화점 평균</t>
  </si>
  <si>
    <t>쇼핑몰 평균</t>
  </si>
  <si>
    <t>오프라인매장 평균</t>
  </si>
  <si>
    <t>온라인몰 평균</t>
  </si>
  <si>
    <t>전체 평균</t>
  </si>
  <si>
    <t>백화점 최대값</t>
  </si>
  <si>
    <t>쇼핑몰 최대값</t>
  </si>
  <si>
    <t>오프라인매장 최대값</t>
  </si>
  <si>
    <t>온라인몰 최대값</t>
  </si>
  <si>
    <t>전체 최대값</t>
  </si>
  <si>
    <t>$D$5</t>
  </si>
  <si>
    <t>$D$7</t>
  </si>
  <si>
    <t>$D$10</t>
  </si>
  <si>
    <t>$G$5</t>
  </si>
  <si>
    <t>$G$7</t>
  </si>
  <si>
    <t>$G$10</t>
  </si>
  <si>
    <t>20대 1280 증가</t>
  </si>
  <si>
    <t>만든 사람 HYUNWOO 날짜 2017-06-13</t>
  </si>
  <si>
    <t>20대 840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</si>
  <si>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</si>
  <si>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</si>
  <si>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</si>
  <si>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</si>
  <si>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</si>
  <si>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</si>
  <si>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</si>
  <si>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20대</t>
  </si>
  <si>
    <t>평균 : 20대</t>
  </si>
  <si>
    <t>전체 평균 : 30대</t>
  </si>
  <si>
    <t>평균 : 30대</t>
  </si>
  <si>
    <t>전체 평균 : 40대</t>
  </si>
  <si>
    <t>평균 : 40대</t>
  </si>
  <si>
    <t>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</si>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</sst>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80" formatCode="#,##0&quot;벌&quot;"/>
    <numFmt numFmtId="181" formatCode="#&quot;위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right" vertical="center"/>
    </xf>
  </cellXfs>
  <cellStyles count="2">
    <cellStyle name="백분율" xfId="1" builtinId="5"/>
    <cellStyle name="표준" xfId="0" builtinId="0"/>
  </cellStyles>
  <dxfs count="3">
    <dxf>
      <alignment horizontal="right" readingOrder="0"/>
    </dxf>
    <dxf>
      <numFmt numFmtId="177" formatCode="#,##0_ "/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sz="1800" b="0" i="1">
                <a:latin typeface="궁서체" panose="02030609000101010101" pitchFamily="17" charset="-127"/>
                <a:ea typeface="궁서체" panose="02030609000101010101" pitchFamily="17" charset="-127"/>
              </a:rPr>
              <a:t>연령별 여성의류 판매현황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20대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UY-2584</c:v>
                </c:pt>
                <c:pt idx="1">
                  <c:v>DS-8615</c:v>
                </c:pt>
                <c:pt idx="2">
                  <c:v>SS-8794</c:v>
                </c:pt>
                <c:pt idx="3">
                  <c:v>CK-9125</c:v>
                </c:pt>
                <c:pt idx="4">
                  <c:v>ZP-8461</c:v>
                </c:pt>
                <c:pt idx="5">
                  <c:v>XX-9841</c:v>
                </c:pt>
                <c:pt idx="6">
                  <c:v>CO-6658</c:v>
                </c:pt>
                <c:pt idx="7">
                  <c:v>TW-7435</c:v>
                </c:pt>
              </c:strCache>
            </c:strRef>
          </c:cat>
          <c:val>
            <c:numRef>
              <c:f>차트!$B$3:$B$10</c:f>
              <c:numCache>
                <c:formatCode>#,##0_);[Red]\(#,##0\)</c:formatCode>
                <c:ptCount val="8"/>
                <c:pt idx="0">
                  <c:v>1856</c:v>
                </c:pt>
                <c:pt idx="1">
                  <c:v>1752</c:v>
                </c:pt>
                <c:pt idx="2">
                  <c:v>2165</c:v>
                </c:pt>
                <c:pt idx="3">
                  <c:v>3481</c:v>
                </c:pt>
                <c:pt idx="4">
                  <c:v>4351</c:v>
                </c:pt>
                <c:pt idx="5">
                  <c:v>2317</c:v>
                </c:pt>
                <c:pt idx="6">
                  <c:v>5136</c:v>
                </c:pt>
                <c:pt idx="7">
                  <c:v>1168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30대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차트!$A$3:$A$10</c:f>
              <c:strCache>
                <c:ptCount val="8"/>
                <c:pt idx="0">
                  <c:v>UY-2584</c:v>
                </c:pt>
                <c:pt idx="1">
                  <c:v>DS-8615</c:v>
                </c:pt>
                <c:pt idx="2">
                  <c:v>SS-8794</c:v>
                </c:pt>
                <c:pt idx="3">
                  <c:v>CK-9125</c:v>
                </c:pt>
                <c:pt idx="4">
                  <c:v>ZP-8461</c:v>
                </c:pt>
                <c:pt idx="5">
                  <c:v>XX-9841</c:v>
                </c:pt>
                <c:pt idx="6">
                  <c:v>CO-6658</c:v>
                </c:pt>
                <c:pt idx="7">
                  <c:v>TW-7435</c:v>
                </c:pt>
              </c:strCache>
            </c:strRef>
          </c:cat>
          <c:val>
            <c:numRef>
              <c:f>차트!$C$3:$C$10</c:f>
              <c:numCache>
                <c:formatCode>#,##0_);[Red]\(#,##0\)</c:formatCode>
                <c:ptCount val="8"/>
                <c:pt idx="0">
                  <c:v>1964</c:v>
                </c:pt>
                <c:pt idx="1">
                  <c:v>2751</c:v>
                </c:pt>
                <c:pt idx="2">
                  <c:v>3547</c:v>
                </c:pt>
                <c:pt idx="3">
                  <c:v>4684</c:v>
                </c:pt>
                <c:pt idx="4">
                  <c:v>5432</c:v>
                </c:pt>
                <c:pt idx="5">
                  <c:v>5421</c:v>
                </c:pt>
                <c:pt idx="6">
                  <c:v>3554</c:v>
                </c:pt>
                <c:pt idx="7">
                  <c:v>5374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40대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UY-2584</c:v>
                </c:pt>
                <c:pt idx="1">
                  <c:v>DS-8615</c:v>
                </c:pt>
                <c:pt idx="2">
                  <c:v>SS-8794</c:v>
                </c:pt>
                <c:pt idx="3">
                  <c:v>CK-9125</c:v>
                </c:pt>
                <c:pt idx="4">
                  <c:v>ZP-8461</c:v>
                </c:pt>
                <c:pt idx="5">
                  <c:v>XX-9841</c:v>
                </c:pt>
                <c:pt idx="6">
                  <c:v>CO-6658</c:v>
                </c:pt>
                <c:pt idx="7">
                  <c:v>TW-7435</c:v>
                </c:pt>
              </c:strCache>
            </c:strRef>
          </c:cat>
          <c:val>
            <c:numRef>
              <c:f>차트!$D$3:$D$10</c:f>
              <c:numCache>
                <c:formatCode>#,##0_);[Red]\(#,##0\)</c:formatCode>
                <c:ptCount val="8"/>
                <c:pt idx="0">
                  <c:v>1665</c:v>
                </c:pt>
                <c:pt idx="1">
                  <c:v>3515</c:v>
                </c:pt>
                <c:pt idx="2">
                  <c:v>3815</c:v>
                </c:pt>
                <c:pt idx="3">
                  <c:v>2618</c:v>
                </c:pt>
                <c:pt idx="4">
                  <c:v>3203</c:v>
                </c:pt>
                <c:pt idx="5">
                  <c:v>2619</c:v>
                </c:pt>
                <c:pt idx="6">
                  <c:v>3548</c:v>
                </c:pt>
                <c:pt idx="7">
                  <c:v>1574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694912"/>
        <c:axId val="234721664"/>
      </c:barChart>
      <c:catAx>
        <c:axId val="2346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4721664"/>
        <c:crosses val="autoZero"/>
        <c:auto val="1"/>
        <c:lblAlgn val="ctr"/>
        <c:lblOffset val="100"/>
        <c:noMultiLvlLbl val="0"/>
      </c:catAx>
      <c:valAx>
        <c:axId val="2347216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34694912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62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5400">
      <a:solidFill>
        <a:schemeClr val="accent5"/>
      </a:solidFill>
      <a:prstDash val="sysDash"/>
    </a:ln>
  </c:spPr>
  <c:txPr>
    <a:bodyPr/>
    <a:lstStyle/>
    <a:p>
      <a:pPr>
        <a:defRPr sz="1100">
          <a:latin typeface="굴림체" panose="020B0609000101010101" pitchFamily="49" charset="-127"/>
          <a:ea typeface="굴림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7</xdr:col>
      <xdr:colOff>685800</xdr:colOff>
      <xdr:row>0</xdr:row>
      <xdr:rowOff>981075</xdr:rowOff>
    </xdr:to>
    <xdr:sp macro="" textlink="">
      <xdr:nvSpPr>
        <xdr:cNvPr id="2" name="십자형 1"/>
        <xdr:cNvSpPr/>
      </xdr:nvSpPr>
      <xdr:spPr>
        <a:xfrm>
          <a:off x="1219200" y="28575"/>
          <a:ext cx="6819900" cy="952500"/>
        </a:xfrm>
        <a:prstGeom prst="plus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궁서체" panose="02030609000101010101" pitchFamily="17" charset="-127"/>
              <a:ea typeface="궁서체" panose="02030609000101010101" pitchFamily="17" charset="-127"/>
            </a:rPr>
            <a:t>연령대별 여성의류 판매현황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19049</xdr:rowOff>
    </xdr:from>
    <xdr:to>
      <xdr:col>7</xdr:col>
      <xdr:colOff>657225</xdr:colOff>
      <xdr:row>29</xdr:row>
      <xdr:rowOff>161924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WOO" refreshedDate="42899.578814583336" createdVersion="4" refreshedVersion="4" minRefreshableVersion="3" recordCount="10">
  <cacheSource type="worksheet">
    <worksheetSource ref="A2:G12" sheet="피벗테이블"/>
  </cacheSource>
  <cacheFields count="7">
    <cacheField name="제품코드" numFmtId="0">
      <sharedItems/>
    </cacheField>
    <cacheField name="제품종류" numFmtId="0">
      <sharedItems count="5">
        <s v="롱자켓"/>
        <s v="블라우스"/>
        <s v="니트"/>
        <s v="스커트"/>
        <s v="원피스"/>
      </sharedItems>
    </cacheField>
    <cacheField name="판매처" numFmtId="0">
      <sharedItems count="4">
        <s v="쇼핑몰"/>
        <s v="백화점"/>
        <s v="오프라인매장"/>
        <s v="온라인몰"/>
      </sharedItems>
    </cacheField>
    <cacheField name="20대" numFmtId="0">
      <sharedItems containsSemiMixedTypes="0" containsString="0" containsNumber="1" containsInteger="1" minValue="1120" maxValue="5136"/>
    </cacheField>
    <cacheField name="30대" numFmtId="0">
      <sharedItems containsSemiMixedTypes="0" containsString="0" containsNumber="1" containsInteger="1" minValue="1216" maxValue="5432"/>
    </cacheField>
    <cacheField name="40대" numFmtId="0">
      <sharedItems containsSemiMixedTypes="0" containsString="0" containsNumber="1" containsInteger="1" minValue="1574" maxValue="6874"/>
    </cacheField>
    <cacheField name="평균" numFmtId="1">
      <sharedItems containsSemiMixedTypes="0" containsString="0" containsNumber="1" minValue="1828.3333333333333" maxValue="4328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UY-2584"/>
    <x v="0"/>
    <x v="0"/>
    <n v="1856"/>
    <n v="1964"/>
    <n v="1665"/>
    <n v="1828.3333333333333"/>
  </r>
  <r>
    <s v="DS-8615"/>
    <x v="1"/>
    <x v="1"/>
    <n v="1752"/>
    <n v="2751"/>
    <n v="3515"/>
    <n v="2672.6666666666665"/>
  </r>
  <r>
    <s v="SS-8794"/>
    <x v="2"/>
    <x v="2"/>
    <n v="2165"/>
    <n v="3547"/>
    <n v="3815"/>
    <n v="3175.6666666666665"/>
  </r>
  <r>
    <s v="WK-4861"/>
    <x v="1"/>
    <x v="3"/>
    <n v="1120"/>
    <n v="1546"/>
    <n v="6557"/>
    <n v="3074.3333333333335"/>
  </r>
  <r>
    <s v="CK-9125"/>
    <x v="3"/>
    <x v="2"/>
    <n v="3481"/>
    <n v="4684"/>
    <n v="2618"/>
    <n v="3594.3333333333335"/>
  </r>
  <r>
    <s v="ZP-8461"/>
    <x v="0"/>
    <x v="1"/>
    <n v="4351"/>
    <n v="5432"/>
    <n v="3203"/>
    <n v="4328.666666666667"/>
  </r>
  <r>
    <s v="RQ-5162"/>
    <x v="4"/>
    <x v="0"/>
    <n v="2468"/>
    <n v="1216"/>
    <n v="6874"/>
    <n v="3519.3333333333335"/>
  </r>
  <r>
    <s v="XX-9841"/>
    <x v="1"/>
    <x v="2"/>
    <n v="2317"/>
    <n v="5421"/>
    <n v="2619"/>
    <n v="3452.3333333333335"/>
  </r>
  <r>
    <s v="CO-6658"/>
    <x v="3"/>
    <x v="3"/>
    <n v="5136"/>
    <n v="3554"/>
    <n v="3548"/>
    <n v="4079.3333333333335"/>
  </r>
  <r>
    <s v="TW-7435"/>
    <x v="4"/>
    <x v="0"/>
    <n v="1168"/>
    <n v="5374"/>
    <n v="1574"/>
    <n v="2705.33333333333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F16" firstHeaderRow="1" firstDataRow="2" firstDataCol="2"/>
  <pivotFields count="7">
    <pivotField compact="0" outline="0" showAll="0"/>
    <pivotField axis="axisRow" compact="0" outline="0" showAll="0">
      <items count="6">
        <item h="1" x="2"/>
        <item x="0"/>
        <item x="1"/>
        <item h="1" x="3"/>
        <item x="4"/>
        <item t="default"/>
      </items>
    </pivotField>
    <pivotField axis="axisCol" compact="0" outline="0" showAll="0">
      <items count="5">
        <item x="1"/>
        <item x="0"/>
        <item x="2"/>
        <item x="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numFmtId="1" outline="0" showAll="0"/>
  </pivotFields>
  <rowFields count="2">
    <field x="1"/>
    <field x="-2"/>
  </rowFields>
  <rowItems count="12"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4"/>
      <x/>
    </i>
    <i r="1" i="1">
      <x v="1"/>
    </i>
    <i r="1" i="2">
      <x v="2"/>
    </i>
    <i t="grand">
      <x/>
    </i>
    <i t="grand" i="1">
      <x/>
    </i>
    <i t="grand" i="2">
      <x/>
    </i>
  </rowItems>
  <colFields count="1">
    <field x="2"/>
  </colFields>
  <colItems count="4">
    <i>
      <x/>
    </i>
    <i>
      <x v="1"/>
    </i>
    <i>
      <x v="2"/>
    </i>
    <i>
      <x v="3"/>
    </i>
  </colItems>
  <dataFields count="3">
    <dataField name="평균 : 20대" fld="3" subtotal="average" baseField="1" baseItem="0"/>
    <dataField name="평균 : 30대" fld="4" subtotal="average" baseField="1" baseItem="0"/>
    <dataField name="평균 : 40대" fld="5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7" sqref="J17"/>
    </sheetView>
  </sheetViews>
  <sheetFormatPr defaultRowHeight="15" customHeight="1" x14ac:dyDescent="0.3"/>
  <cols>
    <col min="1" max="1" width="15.25" style="6" customWidth="1"/>
    <col min="2" max="2" width="11.625" style="6" customWidth="1"/>
    <col min="3" max="3" width="14.625" style="6" customWidth="1"/>
    <col min="4" max="6" width="13.625" style="6" customWidth="1"/>
    <col min="7" max="7" width="14.125" style="6" customWidth="1"/>
    <col min="8" max="8" width="9.625" style="6" customWidth="1"/>
    <col min="9" max="9" width="12.75" style="6" customWidth="1"/>
    <col min="10" max="16384" width="9" style="6"/>
  </cols>
  <sheetData>
    <row r="1" spans="1:9" ht="80.099999999999994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8" customHeight="1" x14ac:dyDescent="0.3">
      <c r="A2" s="9" t="s">
        <v>8</v>
      </c>
      <c r="B2" s="9" t="s">
        <v>1</v>
      </c>
      <c r="C2" s="9" t="s">
        <v>2</v>
      </c>
      <c r="D2" s="9" t="s">
        <v>9</v>
      </c>
      <c r="E2" s="9" t="s">
        <v>10</v>
      </c>
      <c r="F2" s="9" t="s">
        <v>11</v>
      </c>
      <c r="G2" s="9" t="s">
        <v>0</v>
      </c>
      <c r="H2" s="9" t="s">
        <v>3</v>
      </c>
      <c r="I2" s="9" t="s">
        <v>4</v>
      </c>
    </row>
    <row r="3" spans="1:9" ht="18" customHeight="1" x14ac:dyDescent="0.3">
      <c r="A3" s="2" t="s">
        <v>12</v>
      </c>
      <c r="B3" s="2" t="s">
        <v>13</v>
      </c>
      <c r="C3" s="2" t="s">
        <v>14</v>
      </c>
      <c r="D3" s="20">
        <v>1856</v>
      </c>
      <c r="E3" s="12">
        <v>1964</v>
      </c>
      <c r="F3" s="12">
        <v>1665</v>
      </c>
      <c r="G3" s="22">
        <v>1828.3333333333333</v>
      </c>
      <c r="H3" s="23">
        <f>RANK(G3,$G$3:$G$12)</f>
        <v>10</v>
      </c>
      <c r="I3" s="2" t="str">
        <f>IF(D3&gt;F3,"20대선호","")</f>
        <v>20대선호</v>
      </c>
    </row>
    <row r="4" spans="1:9" ht="18" customHeight="1" x14ac:dyDescent="0.3">
      <c r="A4" s="2" t="s">
        <v>15</v>
      </c>
      <c r="B4" s="2" t="s">
        <v>16</v>
      </c>
      <c r="C4" s="2" t="s">
        <v>17</v>
      </c>
      <c r="D4" s="20">
        <v>1752</v>
      </c>
      <c r="E4" s="12">
        <v>2751</v>
      </c>
      <c r="F4" s="12">
        <v>3515</v>
      </c>
      <c r="G4" s="22">
        <v>2672.6666666666665</v>
      </c>
      <c r="H4" s="23">
        <f t="shared" ref="H4:H12" si="0">RANK(G4,$G$3:$G$12)</f>
        <v>9</v>
      </c>
      <c r="I4" s="2" t="str">
        <f t="shared" ref="I4:I12" si="1">IF(D4&gt;F4,"20대선호","")</f>
        <v/>
      </c>
    </row>
    <row r="5" spans="1:9" ht="18" customHeight="1" x14ac:dyDescent="0.3">
      <c r="A5" s="2" t="s">
        <v>18</v>
      </c>
      <c r="B5" s="2" t="s">
        <v>19</v>
      </c>
      <c r="C5" s="2" t="s">
        <v>20</v>
      </c>
      <c r="D5" s="20">
        <v>2165</v>
      </c>
      <c r="E5" s="12">
        <v>3547</v>
      </c>
      <c r="F5" s="12">
        <v>3815</v>
      </c>
      <c r="G5" s="22">
        <v>3175.6666666666665</v>
      </c>
      <c r="H5" s="23">
        <f t="shared" si="0"/>
        <v>6</v>
      </c>
      <c r="I5" s="2" t="str">
        <f t="shared" si="1"/>
        <v/>
      </c>
    </row>
    <row r="6" spans="1:9" ht="18" customHeight="1" x14ac:dyDescent="0.3">
      <c r="A6" s="2" t="s">
        <v>21</v>
      </c>
      <c r="B6" s="2" t="s">
        <v>16</v>
      </c>
      <c r="C6" s="2" t="s">
        <v>5</v>
      </c>
      <c r="D6" s="20">
        <v>1120</v>
      </c>
      <c r="E6" s="12">
        <v>1546</v>
      </c>
      <c r="F6" s="12">
        <v>6557</v>
      </c>
      <c r="G6" s="22">
        <v>3074.3333333333335</v>
      </c>
      <c r="H6" s="23">
        <f t="shared" si="0"/>
        <v>7</v>
      </c>
      <c r="I6" s="2" t="str">
        <f t="shared" si="1"/>
        <v/>
      </c>
    </row>
    <row r="7" spans="1:9" ht="18" customHeight="1" x14ac:dyDescent="0.3">
      <c r="A7" s="2" t="s">
        <v>22</v>
      </c>
      <c r="B7" s="2" t="s">
        <v>23</v>
      </c>
      <c r="C7" s="2" t="s">
        <v>20</v>
      </c>
      <c r="D7" s="20">
        <v>3481</v>
      </c>
      <c r="E7" s="12">
        <v>4684</v>
      </c>
      <c r="F7" s="12">
        <v>2618</v>
      </c>
      <c r="G7" s="22">
        <v>3594.3333333333335</v>
      </c>
      <c r="H7" s="23">
        <f t="shared" si="0"/>
        <v>3</v>
      </c>
      <c r="I7" s="2" t="str">
        <f t="shared" si="1"/>
        <v>20대선호</v>
      </c>
    </row>
    <row r="8" spans="1:9" ht="18" customHeight="1" x14ac:dyDescent="0.3">
      <c r="A8" s="2" t="s">
        <v>24</v>
      </c>
      <c r="B8" s="2" t="s">
        <v>13</v>
      </c>
      <c r="C8" s="2" t="s">
        <v>17</v>
      </c>
      <c r="D8" s="20">
        <v>4351</v>
      </c>
      <c r="E8" s="12">
        <v>5432</v>
      </c>
      <c r="F8" s="12">
        <v>3203</v>
      </c>
      <c r="G8" s="22">
        <v>4328.666666666667</v>
      </c>
      <c r="H8" s="23">
        <f t="shared" si="0"/>
        <v>1</v>
      </c>
      <c r="I8" s="2" t="str">
        <f t="shared" si="1"/>
        <v>20대선호</v>
      </c>
    </row>
    <row r="9" spans="1:9" ht="18" customHeight="1" x14ac:dyDescent="0.3">
      <c r="A9" s="2" t="s">
        <v>25</v>
      </c>
      <c r="B9" s="2" t="s">
        <v>26</v>
      </c>
      <c r="C9" s="2" t="s">
        <v>14</v>
      </c>
      <c r="D9" s="20">
        <v>2468</v>
      </c>
      <c r="E9" s="12">
        <v>1216</v>
      </c>
      <c r="F9" s="12">
        <v>6874</v>
      </c>
      <c r="G9" s="22">
        <v>3519.3333333333335</v>
      </c>
      <c r="H9" s="23">
        <f t="shared" si="0"/>
        <v>4</v>
      </c>
      <c r="I9" s="2" t="str">
        <f t="shared" si="1"/>
        <v/>
      </c>
    </row>
    <row r="10" spans="1:9" ht="18" customHeight="1" x14ac:dyDescent="0.3">
      <c r="A10" s="2" t="s">
        <v>27</v>
      </c>
      <c r="B10" s="2" t="s">
        <v>16</v>
      </c>
      <c r="C10" s="2" t="s">
        <v>20</v>
      </c>
      <c r="D10" s="20">
        <v>2317</v>
      </c>
      <c r="E10" s="12">
        <v>5421</v>
      </c>
      <c r="F10" s="12">
        <v>2619</v>
      </c>
      <c r="G10" s="22">
        <v>3452.3333333333335</v>
      </c>
      <c r="H10" s="23">
        <f t="shared" si="0"/>
        <v>5</v>
      </c>
      <c r="I10" s="2" t="str">
        <f t="shared" si="1"/>
        <v/>
      </c>
    </row>
    <row r="11" spans="1:9" ht="18" customHeight="1" x14ac:dyDescent="0.3">
      <c r="A11" s="2" t="s">
        <v>28</v>
      </c>
      <c r="B11" s="2" t="s">
        <v>23</v>
      </c>
      <c r="C11" s="2" t="s">
        <v>5</v>
      </c>
      <c r="D11" s="20">
        <v>5136</v>
      </c>
      <c r="E11" s="12">
        <v>3554</v>
      </c>
      <c r="F11" s="12">
        <v>3548</v>
      </c>
      <c r="G11" s="22">
        <v>4079.3333333333335</v>
      </c>
      <c r="H11" s="23">
        <f t="shared" si="0"/>
        <v>2</v>
      </c>
      <c r="I11" s="2" t="str">
        <f t="shared" si="1"/>
        <v>20대선호</v>
      </c>
    </row>
    <row r="12" spans="1:9" ht="18" customHeight="1" x14ac:dyDescent="0.3">
      <c r="A12" s="2" t="s">
        <v>29</v>
      </c>
      <c r="B12" s="2" t="s">
        <v>26</v>
      </c>
      <c r="C12" s="2" t="s">
        <v>14</v>
      </c>
      <c r="D12" s="20">
        <v>1168</v>
      </c>
      <c r="E12" s="12">
        <v>5374</v>
      </c>
      <c r="F12" s="12">
        <v>1574</v>
      </c>
      <c r="G12" s="22">
        <v>2705.3333333333335</v>
      </c>
      <c r="H12" s="23">
        <f t="shared" si="0"/>
        <v>8</v>
      </c>
      <c r="I12" s="2" t="str">
        <f t="shared" si="1"/>
        <v/>
      </c>
    </row>
    <row r="13" spans="1:9" ht="18" customHeight="1" x14ac:dyDescent="0.3">
      <c r="A13" s="17" t="s">
        <v>6</v>
      </c>
      <c r="B13" s="18"/>
      <c r="C13" s="18"/>
      <c r="D13" s="19"/>
      <c r="E13" s="21">
        <f>MAX(G3:G12)-MIN(G3:G12)</f>
        <v>2500.3333333333339</v>
      </c>
      <c r="F13" s="21"/>
      <c r="G13" s="21"/>
      <c r="H13" s="16"/>
      <c r="I13" s="16"/>
    </row>
    <row r="14" spans="1:9" ht="18" customHeight="1" x14ac:dyDescent="0.3">
      <c r="A14" s="17" t="s">
        <v>137</v>
      </c>
      <c r="B14" s="18"/>
      <c r="C14" s="18"/>
      <c r="D14" s="19"/>
      <c r="E14" s="21">
        <f>DAVERAGE(A2:I12,E2,C2:C3)</f>
        <v>2851.3333333333335</v>
      </c>
      <c r="F14" s="21"/>
      <c r="G14" s="21"/>
      <c r="H14" s="16"/>
      <c r="I14" s="16"/>
    </row>
    <row r="15" spans="1:9" ht="18" customHeight="1" x14ac:dyDescent="0.3">
      <c r="A15" s="17" t="s">
        <v>7</v>
      </c>
      <c r="B15" s="18"/>
      <c r="C15" s="18"/>
      <c r="D15" s="19"/>
      <c r="E15" s="21">
        <f>SMALL(D3:D12,2)</f>
        <v>1168</v>
      </c>
      <c r="F15" s="21"/>
      <c r="G15" s="21"/>
      <c r="H15" s="16"/>
      <c r="I15" s="16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$C3="오프라인매장"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RowHeight="15" customHeight="1" outlineLevelRow="3" outlineLevelCol="1" x14ac:dyDescent="0.3"/>
  <cols>
    <col min="1" max="1" width="15.25" style="15" customWidth="1"/>
    <col min="2" max="2" width="11.625" style="15" customWidth="1"/>
    <col min="3" max="3" width="20.625" style="15" customWidth="1"/>
    <col min="4" max="6" width="14.125" style="15" customWidth="1" outlineLevel="1"/>
    <col min="7" max="7" width="14.125" style="15" customWidth="1"/>
    <col min="8" max="16384" width="9" style="15"/>
  </cols>
  <sheetData>
    <row r="2" spans="1:7" ht="15" customHeight="1" x14ac:dyDescent="0.3">
      <c r="A2" s="14" t="s">
        <v>30</v>
      </c>
      <c r="B2" s="14" t="s">
        <v>1</v>
      </c>
      <c r="C2" s="14" t="s">
        <v>2</v>
      </c>
      <c r="D2" s="14" t="s">
        <v>31</v>
      </c>
      <c r="E2" s="14" t="s">
        <v>32</v>
      </c>
      <c r="F2" s="14" t="s">
        <v>33</v>
      </c>
      <c r="G2" s="14" t="s">
        <v>0</v>
      </c>
    </row>
    <row r="3" spans="1:7" ht="15" customHeight="1" outlineLevel="3" x14ac:dyDescent="0.3">
      <c r="A3" s="11" t="s">
        <v>38</v>
      </c>
      <c r="B3" s="11" t="s">
        <v>39</v>
      </c>
      <c r="C3" s="11" t="s">
        <v>40</v>
      </c>
      <c r="D3" s="10">
        <v>1752</v>
      </c>
      <c r="E3" s="3">
        <v>2751</v>
      </c>
      <c r="F3" s="3">
        <v>3515</v>
      </c>
      <c r="G3" s="3">
        <v>2672.6666666666665</v>
      </c>
    </row>
    <row r="4" spans="1:7" ht="15" customHeight="1" outlineLevel="3" x14ac:dyDescent="0.3">
      <c r="A4" s="11" t="s">
        <v>48</v>
      </c>
      <c r="B4" s="11" t="s">
        <v>49</v>
      </c>
      <c r="C4" s="11" t="s">
        <v>40</v>
      </c>
      <c r="D4" s="10">
        <v>4351</v>
      </c>
      <c r="E4" s="3">
        <v>5432</v>
      </c>
      <c r="F4" s="3">
        <v>3203</v>
      </c>
      <c r="G4" s="3">
        <v>4328.666666666667</v>
      </c>
    </row>
    <row r="5" spans="1:7" ht="15" customHeight="1" outlineLevel="2" x14ac:dyDescent="0.3">
      <c r="A5" s="11"/>
      <c r="B5" s="11"/>
      <c r="C5" s="24" t="s">
        <v>143</v>
      </c>
      <c r="D5" s="10"/>
      <c r="E5" s="3"/>
      <c r="F5" s="3"/>
      <c r="G5" s="3">
        <f>SUBTOTAL(4,G3:G4)</f>
        <v>4328.666666666667</v>
      </c>
    </row>
    <row r="6" spans="1:7" ht="15" customHeight="1" outlineLevel="1" x14ac:dyDescent="0.3">
      <c r="A6" s="11"/>
      <c r="B6" s="11"/>
      <c r="C6" s="24" t="s">
        <v>138</v>
      </c>
      <c r="D6" s="10">
        <f>SUBTOTAL(1,D3:D4)</f>
        <v>3051.5</v>
      </c>
      <c r="E6" s="3">
        <f>SUBTOTAL(1,E3:E4)</f>
        <v>4091.5</v>
      </c>
      <c r="F6" s="3">
        <f>SUBTOTAL(1,F3:F4)</f>
        <v>3359</v>
      </c>
      <c r="G6" s="3"/>
    </row>
    <row r="7" spans="1:7" ht="15" customHeight="1" outlineLevel="3" x14ac:dyDescent="0.3">
      <c r="A7" s="11" t="s">
        <v>34</v>
      </c>
      <c r="B7" s="11" t="s">
        <v>35</v>
      </c>
      <c r="C7" s="11" t="s">
        <v>37</v>
      </c>
      <c r="D7" s="10">
        <v>1856</v>
      </c>
      <c r="E7" s="3">
        <v>1964</v>
      </c>
      <c r="F7" s="3">
        <v>1665</v>
      </c>
      <c r="G7" s="3">
        <v>1828.3333333333333</v>
      </c>
    </row>
    <row r="8" spans="1:7" ht="15" customHeight="1" outlineLevel="3" x14ac:dyDescent="0.3">
      <c r="A8" s="11" t="s">
        <v>50</v>
      </c>
      <c r="B8" s="11" t="s">
        <v>51</v>
      </c>
      <c r="C8" s="11" t="s">
        <v>36</v>
      </c>
      <c r="D8" s="10">
        <v>2468</v>
      </c>
      <c r="E8" s="3">
        <v>1216</v>
      </c>
      <c r="F8" s="3">
        <v>6874</v>
      </c>
      <c r="G8" s="3">
        <v>3519.3333333333335</v>
      </c>
    </row>
    <row r="9" spans="1:7" ht="15" customHeight="1" outlineLevel="3" x14ac:dyDescent="0.3">
      <c r="A9" s="11" t="s">
        <v>54</v>
      </c>
      <c r="B9" s="11" t="s">
        <v>51</v>
      </c>
      <c r="C9" s="11" t="s">
        <v>36</v>
      </c>
      <c r="D9" s="10">
        <v>1168</v>
      </c>
      <c r="E9" s="3">
        <v>5374</v>
      </c>
      <c r="F9" s="3">
        <v>1574</v>
      </c>
      <c r="G9" s="3">
        <v>2705.3333333333335</v>
      </c>
    </row>
    <row r="10" spans="1:7" ht="15" customHeight="1" outlineLevel="2" x14ac:dyDescent="0.3">
      <c r="A10" s="11"/>
      <c r="B10" s="11"/>
      <c r="C10" s="24" t="s">
        <v>144</v>
      </c>
      <c r="D10" s="10"/>
      <c r="E10" s="3"/>
      <c r="F10" s="3"/>
      <c r="G10" s="3">
        <f>SUBTOTAL(4,G7:G9)</f>
        <v>3519.3333333333335</v>
      </c>
    </row>
    <row r="11" spans="1:7" ht="15" customHeight="1" outlineLevel="1" x14ac:dyDescent="0.3">
      <c r="A11" s="11"/>
      <c r="B11" s="11"/>
      <c r="C11" s="24" t="s">
        <v>139</v>
      </c>
      <c r="D11" s="10">
        <f>SUBTOTAL(1,D7:D9)</f>
        <v>1830.6666666666667</v>
      </c>
      <c r="E11" s="3">
        <f>SUBTOTAL(1,E7:E9)</f>
        <v>2851.3333333333335</v>
      </c>
      <c r="F11" s="3">
        <f>SUBTOTAL(1,F7:F9)</f>
        <v>3371</v>
      </c>
      <c r="G11" s="3"/>
    </row>
    <row r="12" spans="1:7" ht="15" customHeight="1" outlineLevel="3" x14ac:dyDescent="0.3">
      <c r="A12" s="11" t="s">
        <v>41</v>
      </c>
      <c r="B12" s="11" t="s">
        <v>42</v>
      </c>
      <c r="C12" s="11" t="s">
        <v>43</v>
      </c>
      <c r="D12" s="10">
        <v>2165</v>
      </c>
      <c r="E12" s="3">
        <v>3547</v>
      </c>
      <c r="F12" s="3">
        <v>3815</v>
      </c>
      <c r="G12" s="3">
        <v>3175.6666666666665</v>
      </c>
    </row>
    <row r="13" spans="1:7" ht="15" customHeight="1" outlineLevel="3" x14ac:dyDescent="0.3">
      <c r="A13" s="11" t="s">
        <v>46</v>
      </c>
      <c r="B13" s="11" t="s">
        <v>47</v>
      </c>
      <c r="C13" s="11" t="s">
        <v>43</v>
      </c>
      <c r="D13" s="10">
        <v>3481</v>
      </c>
      <c r="E13" s="3">
        <v>4684</v>
      </c>
      <c r="F13" s="3">
        <v>2618</v>
      </c>
      <c r="G13" s="3">
        <v>3594.3333333333335</v>
      </c>
    </row>
    <row r="14" spans="1:7" ht="15" customHeight="1" outlineLevel="3" x14ac:dyDescent="0.3">
      <c r="A14" s="11" t="s">
        <v>52</v>
      </c>
      <c r="B14" s="11" t="s">
        <v>39</v>
      </c>
      <c r="C14" s="11" t="s">
        <v>43</v>
      </c>
      <c r="D14" s="10">
        <v>2317</v>
      </c>
      <c r="E14" s="3">
        <v>5421</v>
      </c>
      <c r="F14" s="3">
        <v>2619</v>
      </c>
      <c r="G14" s="3">
        <v>3452.3333333333335</v>
      </c>
    </row>
    <row r="15" spans="1:7" ht="15" customHeight="1" outlineLevel="2" x14ac:dyDescent="0.3">
      <c r="A15" s="11"/>
      <c r="B15" s="11"/>
      <c r="C15" s="24" t="s">
        <v>145</v>
      </c>
      <c r="D15" s="10"/>
      <c r="E15" s="3"/>
      <c r="F15" s="3"/>
      <c r="G15" s="3">
        <f>SUBTOTAL(4,G12:G14)</f>
        <v>3594.3333333333335</v>
      </c>
    </row>
    <row r="16" spans="1:7" ht="15" customHeight="1" outlineLevel="1" x14ac:dyDescent="0.3">
      <c r="A16" s="11"/>
      <c r="B16" s="11"/>
      <c r="C16" s="24" t="s">
        <v>140</v>
      </c>
      <c r="D16" s="10">
        <f>SUBTOTAL(1,D12:D14)</f>
        <v>2654.3333333333335</v>
      </c>
      <c r="E16" s="3">
        <f>SUBTOTAL(1,E12:E14)</f>
        <v>4550.666666666667</v>
      </c>
      <c r="F16" s="3">
        <f>SUBTOTAL(1,F12:F14)</f>
        <v>3017.3333333333335</v>
      </c>
      <c r="G16" s="3"/>
    </row>
    <row r="17" spans="1:7" ht="15" customHeight="1" outlineLevel="3" x14ac:dyDescent="0.3">
      <c r="A17" s="11" t="s">
        <v>44</v>
      </c>
      <c r="B17" s="11" t="s">
        <v>39</v>
      </c>
      <c r="C17" s="11" t="s">
        <v>45</v>
      </c>
      <c r="D17" s="10">
        <v>1120</v>
      </c>
      <c r="E17" s="3">
        <v>1546</v>
      </c>
      <c r="F17" s="3">
        <v>6557</v>
      </c>
      <c r="G17" s="3">
        <v>3074.3333333333335</v>
      </c>
    </row>
    <row r="18" spans="1:7" ht="15" customHeight="1" outlineLevel="3" x14ac:dyDescent="0.3">
      <c r="A18" s="11" t="s">
        <v>53</v>
      </c>
      <c r="B18" s="11" t="s">
        <v>47</v>
      </c>
      <c r="C18" s="11" t="s">
        <v>45</v>
      </c>
      <c r="D18" s="10">
        <v>5136</v>
      </c>
      <c r="E18" s="3">
        <v>3554</v>
      </c>
      <c r="F18" s="3">
        <v>3548</v>
      </c>
      <c r="G18" s="3">
        <v>4079.3333333333335</v>
      </c>
    </row>
    <row r="19" spans="1:7" ht="15" customHeight="1" outlineLevel="2" x14ac:dyDescent="0.3">
      <c r="A19" s="25"/>
      <c r="B19" s="25"/>
      <c r="C19" s="26" t="s">
        <v>146</v>
      </c>
      <c r="D19" s="27"/>
      <c r="E19" s="28"/>
      <c r="F19" s="28"/>
      <c r="G19" s="28">
        <f>SUBTOTAL(4,G17:G18)</f>
        <v>4079.3333333333335</v>
      </c>
    </row>
    <row r="20" spans="1:7" ht="15" customHeight="1" outlineLevel="1" x14ac:dyDescent="0.3">
      <c r="A20" s="25"/>
      <c r="B20" s="25"/>
      <c r="C20" s="26" t="s">
        <v>141</v>
      </c>
      <c r="D20" s="27">
        <f>SUBTOTAL(1,D17:D18)</f>
        <v>3128</v>
      </c>
      <c r="E20" s="28">
        <f>SUBTOTAL(1,E17:E18)</f>
        <v>2550</v>
      </c>
      <c r="F20" s="28">
        <f>SUBTOTAL(1,F17:F18)</f>
        <v>5052.5</v>
      </c>
      <c r="G20" s="28"/>
    </row>
    <row r="21" spans="1:7" ht="15" customHeight="1" x14ac:dyDescent="0.3">
      <c r="A21" s="25"/>
      <c r="B21" s="25"/>
      <c r="C21" s="26" t="s">
        <v>147</v>
      </c>
      <c r="D21" s="27"/>
      <c r="E21" s="28"/>
      <c r="F21" s="28"/>
      <c r="G21" s="28">
        <f>SUBTOTAL(4,G3:G18)</f>
        <v>4328.666666666667</v>
      </c>
    </row>
    <row r="22" spans="1:7" ht="15" customHeight="1" x14ac:dyDescent="0.3">
      <c r="A22" s="25"/>
      <c r="B22" s="25"/>
      <c r="C22" s="26" t="s">
        <v>142</v>
      </c>
      <c r="D22" s="27">
        <f>SUBTOTAL(1,D3:D18)</f>
        <v>2581.4</v>
      </c>
      <c r="E22" s="28">
        <f>SUBTOTAL(1,E3:E18)</f>
        <v>3548.9</v>
      </c>
      <c r="F22" s="28">
        <f>SUBTOTAL(1,F3:F18)</f>
        <v>3598.8</v>
      </c>
      <c r="G22" s="28"/>
    </row>
  </sheetData>
  <scenarios current="1" sqref="G5 G7 G10">
    <scenario name="20대 1280 증가" locked="1" count="3" user="자격검정팀" comment="만든 사람 자격검정팀 날짜 2017-05-30">
      <inputCells r="D12" val="3445"/>
      <inputCells r="D13" val="4761"/>
      <inputCells r="D14" val="3597"/>
    </scenario>
    <scenario name="20대 840 감소" locked="1" count="3" user="자격검정팀" comment="만든 사람 자격검정팀 날짜 2017-05-30">
      <inputCells r="D12" val="1325"/>
      <inputCells r="D13" val="2641"/>
      <inputCells r="D14" val="1477"/>
    </scenario>
  </scenarios>
  <sortState ref="A3:G12">
    <sortCondition ref="C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24" sqref="H24"/>
    </sheetView>
  </sheetViews>
  <sheetFormatPr defaultRowHeight="15" customHeight="1" x14ac:dyDescent="0.3"/>
  <cols>
    <col min="1" max="1" width="18.625" style="1" customWidth="1"/>
    <col min="2" max="7" width="12.625" style="1" customWidth="1"/>
    <col min="8" max="16384" width="9" style="1"/>
  </cols>
  <sheetData>
    <row r="2" spans="1:7" ht="15" customHeight="1" x14ac:dyDescent="0.3">
      <c r="A2" s="9" t="s">
        <v>55</v>
      </c>
      <c r="B2" s="9" t="s">
        <v>1</v>
      </c>
      <c r="C2" s="9" t="s">
        <v>2</v>
      </c>
      <c r="D2" s="9" t="s">
        <v>56</v>
      </c>
      <c r="E2" s="9" t="s">
        <v>57</v>
      </c>
      <c r="F2" s="9" t="s">
        <v>58</v>
      </c>
      <c r="G2" s="9" t="s">
        <v>0</v>
      </c>
    </row>
    <row r="3" spans="1:7" ht="15" customHeight="1" x14ac:dyDescent="0.3">
      <c r="A3" s="2" t="s">
        <v>59</v>
      </c>
      <c r="B3" s="2" t="s">
        <v>60</v>
      </c>
      <c r="C3" s="2" t="s">
        <v>61</v>
      </c>
      <c r="D3" s="10">
        <v>1856</v>
      </c>
      <c r="E3" s="3">
        <v>1964</v>
      </c>
      <c r="F3" s="3">
        <v>1665</v>
      </c>
      <c r="G3" s="12">
        <v>1828.3333333333333</v>
      </c>
    </row>
    <row r="4" spans="1:7" ht="15" customHeight="1" x14ac:dyDescent="0.3">
      <c r="A4" s="2" t="s">
        <v>62</v>
      </c>
      <c r="B4" s="2" t="s">
        <v>63</v>
      </c>
      <c r="C4" s="2" t="s">
        <v>64</v>
      </c>
      <c r="D4" s="10">
        <v>1752</v>
      </c>
      <c r="E4" s="3">
        <v>2751</v>
      </c>
      <c r="F4" s="3">
        <v>3515</v>
      </c>
      <c r="G4" s="12">
        <v>2672.6666666666665</v>
      </c>
    </row>
    <row r="5" spans="1:7" ht="15" customHeight="1" x14ac:dyDescent="0.3">
      <c r="A5" s="2" t="s">
        <v>65</v>
      </c>
      <c r="B5" s="2" t="s">
        <v>66</v>
      </c>
      <c r="C5" s="2" t="s">
        <v>67</v>
      </c>
      <c r="D5" s="10">
        <v>2165</v>
      </c>
      <c r="E5" s="3">
        <v>3547</v>
      </c>
      <c r="F5" s="3">
        <v>3815</v>
      </c>
      <c r="G5" s="12">
        <v>3175.6666666666665</v>
      </c>
    </row>
    <row r="6" spans="1:7" ht="15" customHeight="1" x14ac:dyDescent="0.3">
      <c r="A6" s="2" t="s">
        <v>68</v>
      </c>
      <c r="B6" s="2" t="s">
        <v>63</v>
      </c>
      <c r="C6" s="2" t="s">
        <v>69</v>
      </c>
      <c r="D6" s="10">
        <v>1120</v>
      </c>
      <c r="E6" s="3">
        <v>1546</v>
      </c>
      <c r="F6" s="3">
        <v>6557</v>
      </c>
      <c r="G6" s="12">
        <v>3074.3333333333335</v>
      </c>
    </row>
    <row r="7" spans="1:7" ht="15" customHeight="1" x14ac:dyDescent="0.3">
      <c r="A7" s="2" t="s">
        <v>70</v>
      </c>
      <c r="B7" s="2" t="s">
        <v>71</v>
      </c>
      <c r="C7" s="2" t="s">
        <v>67</v>
      </c>
      <c r="D7" s="10">
        <v>3481</v>
      </c>
      <c r="E7" s="3">
        <v>4684</v>
      </c>
      <c r="F7" s="3">
        <v>2618</v>
      </c>
      <c r="G7" s="12">
        <v>3594.3333333333335</v>
      </c>
    </row>
    <row r="8" spans="1:7" ht="15" customHeight="1" x14ac:dyDescent="0.3">
      <c r="A8" s="2" t="s">
        <v>72</v>
      </c>
      <c r="B8" s="2" t="s">
        <v>60</v>
      </c>
      <c r="C8" s="2" t="s">
        <v>64</v>
      </c>
      <c r="D8" s="10">
        <v>4351</v>
      </c>
      <c r="E8" s="3">
        <v>5432</v>
      </c>
      <c r="F8" s="3">
        <v>3203</v>
      </c>
      <c r="G8" s="12">
        <v>4328.666666666667</v>
      </c>
    </row>
    <row r="9" spans="1:7" ht="15" customHeight="1" x14ac:dyDescent="0.3">
      <c r="A9" s="2" t="s">
        <v>73</v>
      </c>
      <c r="B9" s="2" t="s">
        <v>74</v>
      </c>
      <c r="C9" s="2" t="s">
        <v>61</v>
      </c>
      <c r="D9" s="10">
        <v>2468</v>
      </c>
      <c r="E9" s="3">
        <v>1216</v>
      </c>
      <c r="F9" s="3">
        <v>6874</v>
      </c>
      <c r="G9" s="12">
        <v>3519.3333333333335</v>
      </c>
    </row>
    <row r="10" spans="1:7" ht="15" customHeight="1" x14ac:dyDescent="0.3">
      <c r="A10" s="2" t="s">
        <v>75</v>
      </c>
      <c r="B10" s="2" t="s">
        <v>63</v>
      </c>
      <c r="C10" s="2" t="s">
        <v>67</v>
      </c>
      <c r="D10" s="10">
        <v>2317</v>
      </c>
      <c r="E10" s="3">
        <v>5421</v>
      </c>
      <c r="F10" s="3">
        <v>2619</v>
      </c>
      <c r="G10" s="12">
        <v>3452.3333333333335</v>
      </c>
    </row>
    <row r="11" spans="1:7" ht="15" customHeight="1" x14ac:dyDescent="0.3">
      <c r="A11" s="2" t="s">
        <v>76</v>
      </c>
      <c r="B11" s="2" t="s">
        <v>71</v>
      </c>
      <c r="C11" s="2" t="s">
        <v>69</v>
      </c>
      <c r="D11" s="10">
        <v>5136</v>
      </c>
      <c r="E11" s="3">
        <v>3554</v>
      </c>
      <c r="F11" s="3">
        <v>3548</v>
      </c>
      <c r="G11" s="12">
        <v>4079.3333333333335</v>
      </c>
    </row>
    <row r="12" spans="1:7" ht="15" customHeight="1" x14ac:dyDescent="0.3">
      <c r="A12" s="2" t="s">
        <v>77</v>
      </c>
      <c r="B12" s="2" t="s">
        <v>74</v>
      </c>
      <c r="C12" s="2" t="s">
        <v>61</v>
      </c>
      <c r="D12" s="10">
        <v>1168</v>
      </c>
      <c r="E12" s="3">
        <v>5374</v>
      </c>
      <c r="F12" s="3">
        <v>1574</v>
      </c>
      <c r="G12" s="12">
        <v>2705.3333333333335</v>
      </c>
    </row>
    <row r="13" spans="1:7" ht="15" customHeight="1" x14ac:dyDescent="0.3">
      <c r="E13" s="8"/>
      <c r="F13" s="8"/>
      <c r="G13" s="8"/>
    </row>
    <row r="14" spans="1:7" ht="15" customHeight="1" x14ac:dyDescent="0.3">
      <c r="A14" s="9" t="s">
        <v>78</v>
      </c>
      <c r="E14" s="8"/>
      <c r="F14" s="8"/>
      <c r="G14" s="8"/>
    </row>
    <row r="15" spans="1:7" ht="15" customHeight="1" x14ac:dyDescent="0.3">
      <c r="A15" s="4" t="b">
        <f>OR(C3="쇼핑몰",G3&gt;=4000)</f>
        <v>1</v>
      </c>
      <c r="E15" s="8"/>
      <c r="F15" s="8"/>
      <c r="G15" s="8"/>
    </row>
    <row r="18" spans="1:5" ht="15" customHeight="1" x14ac:dyDescent="0.3">
      <c r="A18" s="9" t="s">
        <v>30</v>
      </c>
      <c r="B18" s="9" t="s">
        <v>1</v>
      </c>
      <c r="C18" s="9" t="s">
        <v>31</v>
      </c>
      <c r="D18" s="9" t="s">
        <v>32</v>
      </c>
      <c r="E18" s="9" t="s">
        <v>33</v>
      </c>
    </row>
    <row r="19" spans="1:5" ht="15" customHeight="1" x14ac:dyDescent="0.3">
      <c r="A19" s="2" t="s">
        <v>34</v>
      </c>
      <c r="B19" s="2" t="s">
        <v>35</v>
      </c>
      <c r="C19" s="10">
        <v>1856</v>
      </c>
      <c r="D19" s="3">
        <v>1964</v>
      </c>
      <c r="E19" s="3">
        <v>1665</v>
      </c>
    </row>
    <row r="20" spans="1:5" ht="15" customHeight="1" x14ac:dyDescent="0.3">
      <c r="A20" s="2" t="s">
        <v>48</v>
      </c>
      <c r="B20" s="2" t="s">
        <v>35</v>
      </c>
      <c r="C20" s="10">
        <v>4351</v>
      </c>
      <c r="D20" s="3">
        <v>5432</v>
      </c>
      <c r="E20" s="3">
        <v>3203</v>
      </c>
    </row>
    <row r="21" spans="1:5" ht="15" customHeight="1" x14ac:dyDescent="0.3">
      <c r="A21" s="2" t="s">
        <v>50</v>
      </c>
      <c r="B21" s="2" t="s">
        <v>51</v>
      </c>
      <c r="C21" s="10">
        <v>2468</v>
      </c>
      <c r="D21" s="3">
        <v>1216</v>
      </c>
      <c r="E21" s="3">
        <v>6874</v>
      </c>
    </row>
    <row r="22" spans="1:5" ht="15" customHeight="1" x14ac:dyDescent="0.3">
      <c r="A22" s="2" t="s">
        <v>53</v>
      </c>
      <c r="B22" s="2" t="s">
        <v>47</v>
      </c>
      <c r="C22" s="10">
        <v>5136</v>
      </c>
      <c r="D22" s="3">
        <v>3554</v>
      </c>
      <c r="E22" s="3">
        <v>3548</v>
      </c>
    </row>
    <row r="23" spans="1:5" ht="15" customHeight="1" x14ac:dyDescent="0.3">
      <c r="A23" s="2" t="s">
        <v>54</v>
      </c>
      <c r="B23" s="2" t="s">
        <v>51</v>
      </c>
      <c r="C23" s="10">
        <v>1168</v>
      </c>
      <c r="D23" s="3">
        <v>5374</v>
      </c>
      <c r="E23" s="3">
        <v>1574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4.875" bestFit="1" customWidth="1" outlineLevel="1"/>
  </cols>
  <sheetData>
    <row r="1" spans="2:6" ht="17.25" thickBot="1" x14ac:dyDescent="0.35"/>
    <row r="2" spans="2:6" x14ac:dyDescent="0.3">
      <c r="B2" s="34" t="s">
        <v>157</v>
      </c>
      <c r="C2" s="35"/>
      <c r="D2" s="41"/>
      <c r="E2" s="41"/>
      <c r="F2" s="41"/>
    </row>
    <row r="3" spans="2:6" collapsed="1" x14ac:dyDescent="0.3">
      <c r="B3" s="33"/>
      <c r="C3" s="33"/>
      <c r="D3" s="42" t="s">
        <v>159</v>
      </c>
      <c r="E3" s="42" t="s">
        <v>154</v>
      </c>
      <c r="F3" s="42" t="s">
        <v>156</v>
      </c>
    </row>
    <row r="4" spans="2:6" ht="40.5" hidden="1" outlineLevel="1" x14ac:dyDescent="0.3">
      <c r="B4" s="37"/>
      <c r="C4" s="37"/>
      <c r="D4" s="29"/>
      <c r="E4" s="44" t="s">
        <v>155</v>
      </c>
      <c r="F4" s="44" t="s">
        <v>155</v>
      </c>
    </row>
    <row r="5" spans="2:6" x14ac:dyDescent="0.3">
      <c r="B5" s="38" t="s">
        <v>158</v>
      </c>
      <c r="C5" s="39"/>
      <c r="D5" s="36"/>
      <c r="E5" s="36"/>
      <c r="F5" s="36"/>
    </row>
    <row r="6" spans="2:6" outlineLevel="1" x14ac:dyDescent="0.3">
      <c r="B6" s="37"/>
      <c r="C6" s="37" t="s">
        <v>148</v>
      </c>
      <c r="D6" s="30">
        <v>2165</v>
      </c>
      <c r="E6" s="43">
        <v>3445</v>
      </c>
      <c r="F6" s="43">
        <v>1325</v>
      </c>
    </row>
    <row r="7" spans="2:6" outlineLevel="1" x14ac:dyDescent="0.3">
      <c r="B7" s="37"/>
      <c r="C7" s="37" t="s">
        <v>149</v>
      </c>
      <c r="D7" s="30">
        <v>3481</v>
      </c>
      <c r="E7" s="43">
        <v>4761</v>
      </c>
      <c r="F7" s="43">
        <v>2641</v>
      </c>
    </row>
    <row r="8" spans="2:6" outlineLevel="1" x14ac:dyDescent="0.3">
      <c r="B8" s="37"/>
      <c r="C8" s="37" t="s">
        <v>150</v>
      </c>
      <c r="D8" s="30">
        <v>2317</v>
      </c>
      <c r="E8" s="43">
        <v>3597</v>
      </c>
      <c r="F8" s="43">
        <v>1477</v>
      </c>
    </row>
    <row r="9" spans="2:6" x14ac:dyDescent="0.3">
      <c r="B9" s="38" t="s">
        <v>160</v>
      </c>
      <c r="C9" s="39"/>
      <c r="D9" s="36"/>
      <c r="E9" s="36"/>
      <c r="F9" s="36"/>
    </row>
    <row r="10" spans="2:6" outlineLevel="1" x14ac:dyDescent="0.3">
      <c r="B10" s="37"/>
      <c r="C10" s="37" t="s">
        <v>151</v>
      </c>
      <c r="D10" s="31">
        <v>3175.6666666666702</v>
      </c>
      <c r="E10" s="31">
        <v>3602.3333333333298</v>
      </c>
      <c r="F10" s="31">
        <v>2895.6666666666702</v>
      </c>
    </row>
    <row r="11" spans="2:6" outlineLevel="1" x14ac:dyDescent="0.3">
      <c r="B11" s="37"/>
      <c r="C11" s="37" t="s">
        <v>152</v>
      </c>
      <c r="D11" s="31">
        <v>3594.3333333333298</v>
      </c>
      <c r="E11" s="31">
        <v>4021</v>
      </c>
      <c r="F11" s="31">
        <v>3314.3333333333298</v>
      </c>
    </row>
    <row r="12" spans="2:6" ht="17.25" outlineLevel="1" thickBot="1" x14ac:dyDescent="0.35">
      <c r="B12" s="40"/>
      <c r="C12" s="40" t="s">
        <v>153</v>
      </c>
      <c r="D12" s="32">
        <v>3452.3333333333298</v>
      </c>
      <c r="E12" s="32">
        <v>3879</v>
      </c>
      <c r="F12" s="32">
        <v>3172.3333333333298</v>
      </c>
    </row>
    <row r="13" spans="2:6" x14ac:dyDescent="0.3">
      <c r="B13" t="s">
        <v>161</v>
      </c>
    </row>
    <row r="14" spans="2:6" x14ac:dyDescent="0.3">
      <c r="B14" t="s">
        <v>162</v>
      </c>
    </row>
    <row r="15" spans="2:6" x14ac:dyDescent="0.3">
      <c r="B15" t="s">
        <v>163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5" sqref="G5"/>
    </sheetView>
  </sheetViews>
  <sheetFormatPr defaultRowHeight="15" customHeight="1" x14ac:dyDescent="0.3"/>
  <cols>
    <col min="1" max="1" width="18.625" style="1" customWidth="1"/>
    <col min="2" max="7" width="12.625" style="1" customWidth="1"/>
    <col min="8" max="16384" width="9" style="1"/>
  </cols>
  <sheetData>
    <row r="2" spans="1:7" ht="15" customHeight="1" x14ac:dyDescent="0.3">
      <c r="A2" s="9" t="s">
        <v>79</v>
      </c>
      <c r="B2" s="9" t="s">
        <v>1</v>
      </c>
      <c r="C2" s="9" t="s">
        <v>2</v>
      </c>
      <c r="D2" s="9" t="s">
        <v>80</v>
      </c>
      <c r="E2" s="9" t="s">
        <v>81</v>
      </c>
      <c r="F2" s="9" t="s">
        <v>82</v>
      </c>
      <c r="G2" s="9" t="s">
        <v>0</v>
      </c>
    </row>
    <row r="3" spans="1:7" ht="15" customHeight="1" x14ac:dyDescent="0.3">
      <c r="A3" s="2" t="s">
        <v>83</v>
      </c>
      <c r="B3" s="2" t="s">
        <v>84</v>
      </c>
      <c r="C3" s="2" t="s">
        <v>85</v>
      </c>
      <c r="D3" s="10">
        <v>1856</v>
      </c>
      <c r="E3" s="3">
        <v>1964</v>
      </c>
      <c r="F3" s="3">
        <v>1665</v>
      </c>
      <c r="G3" s="12">
        <f>AVERAGE(D3:F3)</f>
        <v>1828.3333333333333</v>
      </c>
    </row>
    <row r="4" spans="1:7" ht="15" customHeight="1" x14ac:dyDescent="0.3">
      <c r="A4" s="2" t="s">
        <v>86</v>
      </c>
      <c r="B4" s="2" t="s">
        <v>87</v>
      </c>
      <c r="C4" s="2" t="s">
        <v>88</v>
      </c>
      <c r="D4" s="10">
        <v>1752</v>
      </c>
      <c r="E4" s="3">
        <v>2751</v>
      </c>
      <c r="F4" s="3">
        <v>3515</v>
      </c>
      <c r="G4" s="12">
        <f t="shared" ref="G4:G12" si="0">AVERAGE(D4:F4)</f>
        <v>2672.6666666666665</v>
      </c>
    </row>
    <row r="5" spans="1:7" ht="15" customHeight="1" x14ac:dyDescent="0.3">
      <c r="A5" s="2" t="s">
        <v>89</v>
      </c>
      <c r="B5" s="2" t="s">
        <v>90</v>
      </c>
      <c r="C5" s="2" t="s">
        <v>91</v>
      </c>
      <c r="D5" s="10">
        <v>2165</v>
      </c>
      <c r="E5" s="3">
        <v>3547</v>
      </c>
      <c r="F5" s="3">
        <v>3815</v>
      </c>
      <c r="G5" s="12">
        <f t="shared" si="0"/>
        <v>3175.6666666666665</v>
      </c>
    </row>
    <row r="6" spans="1:7" ht="15" customHeight="1" x14ac:dyDescent="0.3">
      <c r="A6" s="2" t="s">
        <v>92</v>
      </c>
      <c r="B6" s="2" t="s">
        <v>87</v>
      </c>
      <c r="C6" s="2" t="s">
        <v>93</v>
      </c>
      <c r="D6" s="10">
        <v>1120</v>
      </c>
      <c r="E6" s="3">
        <v>1546</v>
      </c>
      <c r="F6" s="3">
        <v>6557</v>
      </c>
      <c r="G6" s="12">
        <f t="shared" si="0"/>
        <v>3074.3333333333335</v>
      </c>
    </row>
    <row r="7" spans="1:7" ht="15" customHeight="1" x14ac:dyDescent="0.3">
      <c r="A7" s="2" t="s">
        <v>94</v>
      </c>
      <c r="B7" s="2" t="s">
        <v>95</v>
      </c>
      <c r="C7" s="2" t="s">
        <v>91</v>
      </c>
      <c r="D7" s="10">
        <v>3481</v>
      </c>
      <c r="E7" s="3">
        <v>4684</v>
      </c>
      <c r="F7" s="3">
        <v>2618</v>
      </c>
      <c r="G7" s="12">
        <f t="shared" si="0"/>
        <v>3594.3333333333335</v>
      </c>
    </row>
    <row r="8" spans="1:7" ht="15" customHeight="1" x14ac:dyDescent="0.3">
      <c r="A8" s="2" t="s">
        <v>96</v>
      </c>
      <c r="B8" s="2" t="s">
        <v>84</v>
      </c>
      <c r="C8" s="2" t="s">
        <v>88</v>
      </c>
      <c r="D8" s="10">
        <v>4351</v>
      </c>
      <c r="E8" s="3">
        <v>5432</v>
      </c>
      <c r="F8" s="3">
        <v>3203</v>
      </c>
      <c r="G8" s="12">
        <f t="shared" si="0"/>
        <v>4328.666666666667</v>
      </c>
    </row>
    <row r="9" spans="1:7" ht="15" customHeight="1" x14ac:dyDescent="0.3">
      <c r="A9" s="2" t="s">
        <v>97</v>
      </c>
      <c r="B9" s="2" t="s">
        <v>98</v>
      </c>
      <c r="C9" s="2" t="s">
        <v>85</v>
      </c>
      <c r="D9" s="10">
        <v>2468</v>
      </c>
      <c r="E9" s="3">
        <v>1216</v>
      </c>
      <c r="F9" s="3">
        <v>6874</v>
      </c>
      <c r="G9" s="12">
        <f t="shared" si="0"/>
        <v>3519.3333333333335</v>
      </c>
    </row>
    <row r="10" spans="1:7" ht="15" customHeight="1" x14ac:dyDescent="0.3">
      <c r="A10" s="2" t="s">
        <v>99</v>
      </c>
      <c r="B10" s="2" t="s">
        <v>87</v>
      </c>
      <c r="C10" s="2" t="s">
        <v>91</v>
      </c>
      <c r="D10" s="10">
        <v>2317</v>
      </c>
      <c r="E10" s="3">
        <v>5421</v>
      </c>
      <c r="F10" s="3">
        <v>2619</v>
      </c>
      <c r="G10" s="12">
        <f t="shared" si="0"/>
        <v>3452.3333333333335</v>
      </c>
    </row>
    <row r="11" spans="1:7" ht="15" customHeight="1" x14ac:dyDescent="0.3">
      <c r="A11" s="2" t="s">
        <v>100</v>
      </c>
      <c r="B11" s="2" t="s">
        <v>95</v>
      </c>
      <c r="C11" s="2" t="s">
        <v>93</v>
      </c>
      <c r="D11" s="10">
        <v>5136</v>
      </c>
      <c r="E11" s="3">
        <v>3554</v>
      </c>
      <c r="F11" s="3">
        <v>3548</v>
      </c>
      <c r="G11" s="12">
        <f t="shared" si="0"/>
        <v>4079.3333333333335</v>
      </c>
    </row>
    <row r="12" spans="1:7" ht="15" customHeight="1" x14ac:dyDescent="0.3">
      <c r="A12" s="2" t="s">
        <v>101</v>
      </c>
      <c r="B12" s="2" t="s">
        <v>98</v>
      </c>
      <c r="C12" s="2" t="s">
        <v>85</v>
      </c>
      <c r="D12" s="10">
        <v>1168</v>
      </c>
      <c r="E12" s="3">
        <v>5374</v>
      </c>
      <c r="F12" s="3">
        <v>1574</v>
      </c>
      <c r="G12" s="12">
        <f t="shared" si="0"/>
        <v>2705.3333333333335</v>
      </c>
    </row>
  </sheetData>
  <scenarios current="1" sqref="G5 G7 G10">
    <scenario name="20대 1280 증가" locked="1" count="3" user="HYUNWOO" comment="만든 사람 HYUNWOO 날짜 2017-06-13">
      <inputCells r="D5" val="3445" numFmtId="176"/>
      <inputCells r="D7" val="4761" numFmtId="176"/>
      <inputCells r="D10" val="3597" numFmtId="176"/>
    </scenario>
    <scenario name="20대 840 감소" locked="1" count="3" user="HYUNWOO" comment="만든 사람 HYUNWOO 날짜 2017-06-13">
      <inputCells r="D5" val="1325" numFmtId="176"/>
      <inputCells r="D7" val="2641" numFmtId="176"/>
      <inputCells r="D10" val="1477" numFmtId="176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G17" sqref="G17"/>
    </sheetView>
  </sheetViews>
  <sheetFormatPr defaultRowHeight="16.5" x14ac:dyDescent="0.3"/>
  <cols>
    <col min="1" max="1" width="16.375" bestFit="1" customWidth="1"/>
    <col min="2" max="2" width="10.875" customWidth="1"/>
    <col min="3" max="3" width="11.375" customWidth="1"/>
    <col min="4" max="4" width="14.5" bestFit="1" customWidth="1"/>
    <col min="5" max="5" width="13.25" customWidth="1"/>
    <col min="6" max="6" width="9.25" customWidth="1"/>
    <col min="7" max="7" width="11.5" bestFit="1" customWidth="1"/>
    <col min="8" max="9" width="14.5" bestFit="1" customWidth="1"/>
    <col min="10" max="10" width="14.5" customWidth="1"/>
    <col min="11" max="11" width="11.5" customWidth="1"/>
    <col min="12" max="13" width="11.5" bestFit="1" customWidth="1"/>
    <col min="14" max="16" width="16.375" bestFit="1" customWidth="1"/>
  </cols>
  <sheetData>
    <row r="3" spans="1:6" x14ac:dyDescent="0.3">
      <c r="A3" s="45"/>
      <c r="B3" s="45"/>
      <c r="C3" s="46" t="s">
        <v>2</v>
      </c>
      <c r="D3" s="45"/>
      <c r="E3" s="45"/>
      <c r="F3" s="45"/>
    </row>
    <row r="4" spans="1:6" x14ac:dyDescent="0.3">
      <c r="A4" s="46" t="s">
        <v>1</v>
      </c>
      <c r="B4" s="46" t="s">
        <v>171</v>
      </c>
      <c r="C4" s="47" t="s">
        <v>17</v>
      </c>
      <c r="D4" s="47" t="s">
        <v>14</v>
      </c>
      <c r="E4" s="47" t="s">
        <v>20</v>
      </c>
      <c r="F4" s="47" t="s">
        <v>5</v>
      </c>
    </row>
    <row r="5" spans="1:6" x14ac:dyDescent="0.3">
      <c r="A5" s="49" t="s">
        <v>13</v>
      </c>
      <c r="B5" s="47" t="s">
        <v>165</v>
      </c>
      <c r="C5" s="50">
        <v>4351</v>
      </c>
      <c r="D5" s="50">
        <v>1856</v>
      </c>
      <c r="E5" s="50" t="s">
        <v>170</v>
      </c>
      <c r="F5" s="50" t="s">
        <v>170</v>
      </c>
    </row>
    <row r="6" spans="1:6" x14ac:dyDescent="0.3">
      <c r="A6" s="48"/>
      <c r="B6" s="47" t="s">
        <v>167</v>
      </c>
      <c r="C6" s="50">
        <v>5432</v>
      </c>
      <c r="D6" s="50">
        <v>1964</v>
      </c>
      <c r="E6" s="50" t="s">
        <v>170</v>
      </c>
      <c r="F6" s="50" t="s">
        <v>170</v>
      </c>
    </row>
    <row r="7" spans="1:6" x14ac:dyDescent="0.3">
      <c r="A7" s="48"/>
      <c r="B7" s="47" t="s">
        <v>169</v>
      </c>
      <c r="C7" s="50">
        <v>3203</v>
      </c>
      <c r="D7" s="50">
        <v>1665</v>
      </c>
      <c r="E7" s="50" t="s">
        <v>170</v>
      </c>
      <c r="F7" s="50" t="s">
        <v>170</v>
      </c>
    </row>
    <row r="8" spans="1:6" x14ac:dyDescent="0.3">
      <c r="A8" s="49" t="s">
        <v>16</v>
      </c>
      <c r="B8" s="47" t="s">
        <v>165</v>
      </c>
      <c r="C8" s="50">
        <v>1752</v>
      </c>
      <c r="D8" s="50" t="s">
        <v>170</v>
      </c>
      <c r="E8" s="50">
        <v>2317</v>
      </c>
      <c r="F8" s="50">
        <v>1120</v>
      </c>
    </row>
    <row r="9" spans="1:6" x14ac:dyDescent="0.3">
      <c r="A9" s="48"/>
      <c r="B9" s="47" t="s">
        <v>167</v>
      </c>
      <c r="C9" s="50">
        <v>2751</v>
      </c>
      <c r="D9" s="50" t="s">
        <v>170</v>
      </c>
      <c r="E9" s="50">
        <v>5421</v>
      </c>
      <c r="F9" s="50">
        <v>1546</v>
      </c>
    </row>
    <row r="10" spans="1:6" x14ac:dyDescent="0.3">
      <c r="A10" s="48"/>
      <c r="B10" s="47" t="s">
        <v>169</v>
      </c>
      <c r="C10" s="50">
        <v>3515</v>
      </c>
      <c r="D10" s="50" t="s">
        <v>170</v>
      </c>
      <c r="E10" s="50">
        <v>2619</v>
      </c>
      <c r="F10" s="50">
        <v>6557</v>
      </c>
    </row>
    <row r="11" spans="1:6" x14ac:dyDescent="0.3">
      <c r="A11" s="49" t="s">
        <v>26</v>
      </c>
      <c r="B11" s="47" t="s">
        <v>165</v>
      </c>
      <c r="C11" s="50" t="s">
        <v>170</v>
      </c>
      <c r="D11" s="50">
        <v>1818</v>
      </c>
      <c r="E11" s="50" t="s">
        <v>170</v>
      </c>
      <c r="F11" s="50" t="s">
        <v>170</v>
      </c>
    </row>
    <row r="12" spans="1:6" x14ac:dyDescent="0.3">
      <c r="A12" s="48"/>
      <c r="B12" s="47" t="s">
        <v>167</v>
      </c>
      <c r="C12" s="50" t="s">
        <v>170</v>
      </c>
      <c r="D12" s="50">
        <v>3295</v>
      </c>
      <c r="E12" s="50" t="s">
        <v>170</v>
      </c>
      <c r="F12" s="50" t="s">
        <v>170</v>
      </c>
    </row>
    <row r="13" spans="1:6" x14ac:dyDescent="0.3">
      <c r="A13" s="48"/>
      <c r="B13" s="47" t="s">
        <v>169</v>
      </c>
      <c r="C13" s="50" t="s">
        <v>170</v>
      </c>
      <c r="D13" s="50">
        <v>4224</v>
      </c>
      <c r="E13" s="50" t="s">
        <v>170</v>
      </c>
      <c r="F13" s="50" t="s">
        <v>170</v>
      </c>
    </row>
    <row r="14" spans="1:6" x14ac:dyDescent="0.3">
      <c r="A14" s="49" t="s">
        <v>164</v>
      </c>
      <c r="B14" s="48"/>
      <c r="C14" s="50">
        <v>3051.5</v>
      </c>
      <c r="D14" s="50">
        <v>1830.6666666666667</v>
      </c>
      <c r="E14" s="50">
        <v>2317</v>
      </c>
      <c r="F14" s="50">
        <v>1120</v>
      </c>
    </row>
    <row r="15" spans="1:6" x14ac:dyDescent="0.3">
      <c r="A15" s="49" t="s">
        <v>166</v>
      </c>
      <c r="B15" s="48"/>
      <c r="C15" s="50">
        <v>4091.5</v>
      </c>
      <c r="D15" s="50">
        <v>2851.3333333333335</v>
      </c>
      <c r="E15" s="50">
        <v>5421</v>
      </c>
      <c r="F15" s="50">
        <v>1546</v>
      </c>
    </row>
    <row r="16" spans="1:6" x14ac:dyDescent="0.3">
      <c r="A16" s="49" t="s">
        <v>168</v>
      </c>
      <c r="B16" s="48"/>
      <c r="C16" s="50">
        <v>3359</v>
      </c>
      <c r="D16" s="50">
        <v>3371</v>
      </c>
      <c r="E16" s="50">
        <v>2619</v>
      </c>
      <c r="F16" s="50">
        <v>6557</v>
      </c>
    </row>
  </sheetData>
  <mergeCells count="6">
    <mergeCell ref="A5:A7"/>
    <mergeCell ref="A8:A10"/>
    <mergeCell ref="A11:A13"/>
    <mergeCell ref="A14:B14"/>
    <mergeCell ref="A15:B15"/>
    <mergeCell ref="A16:B16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5" customHeight="1" x14ac:dyDescent="0.3"/>
  <cols>
    <col min="1" max="1" width="18.625" style="1" customWidth="1"/>
    <col min="2" max="7" width="12.625" style="1" customWidth="1"/>
    <col min="8" max="16384" width="9" style="1"/>
  </cols>
  <sheetData>
    <row r="2" spans="1:7" ht="15" customHeight="1" x14ac:dyDescent="0.3">
      <c r="A2" s="9" t="s">
        <v>102</v>
      </c>
      <c r="B2" s="9" t="s">
        <v>1</v>
      </c>
      <c r="C2" s="9" t="s">
        <v>2</v>
      </c>
      <c r="D2" s="9" t="s">
        <v>103</v>
      </c>
      <c r="E2" s="9" t="s">
        <v>104</v>
      </c>
      <c r="F2" s="9" t="s">
        <v>105</v>
      </c>
      <c r="G2" s="9" t="s">
        <v>0</v>
      </c>
    </row>
    <row r="3" spans="1:7" ht="15" customHeight="1" x14ac:dyDescent="0.3">
      <c r="A3" s="2" t="s">
        <v>106</v>
      </c>
      <c r="B3" s="2" t="s">
        <v>107</v>
      </c>
      <c r="C3" s="2" t="s">
        <v>108</v>
      </c>
      <c r="D3" s="5">
        <v>1856</v>
      </c>
      <c r="E3" s="11">
        <v>1964</v>
      </c>
      <c r="F3" s="11">
        <v>1665</v>
      </c>
      <c r="G3" s="13">
        <v>1828.3333333333333</v>
      </c>
    </row>
    <row r="4" spans="1:7" ht="15" customHeight="1" x14ac:dyDescent="0.3">
      <c r="A4" s="2" t="s">
        <v>109</v>
      </c>
      <c r="B4" s="2" t="s">
        <v>110</v>
      </c>
      <c r="C4" s="2" t="s">
        <v>111</v>
      </c>
      <c r="D4" s="5">
        <v>1752</v>
      </c>
      <c r="E4" s="11">
        <v>2751</v>
      </c>
      <c r="F4" s="11">
        <v>3515</v>
      </c>
      <c r="G4" s="13">
        <v>2672.6666666666665</v>
      </c>
    </row>
    <row r="5" spans="1:7" ht="15" customHeight="1" x14ac:dyDescent="0.3">
      <c r="A5" s="2" t="s">
        <v>112</v>
      </c>
      <c r="B5" s="2" t="s">
        <v>113</v>
      </c>
      <c r="C5" s="2" t="s">
        <v>114</v>
      </c>
      <c r="D5" s="5">
        <v>2165</v>
      </c>
      <c r="E5" s="11">
        <v>3547</v>
      </c>
      <c r="F5" s="11">
        <v>3815</v>
      </c>
      <c r="G5" s="13">
        <v>3175.6666666666665</v>
      </c>
    </row>
    <row r="6" spans="1:7" ht="15" customHeight="1" x14ac:dyDescent="0.3">
      <c r="A6" s="2" t="s">
        <v>115</v>
      </c>
      <c r="B6" s="2" t="s">
        <v>110</v>
      </c>
      <c r="C6" s="2" t="s">
        <v>116</v>
      </c>
      <c r="D6" s="5">
        <v>1120</v>
      </c>
      <c r="E6" s="11">
        <v>1546</v>
      </c>
      <c r="F6" s="11">
        <v>6557</v>
      </c>
      <c r="G6" s="13">
        <v>3074.3333333333335</v>
      </c>
    </row>
    <row r="7" spans="1:7" ht="15" customHeight="1" x14ac:dyDescent="0.3">
      <c r="A7" s="2" t="s">
        <v>117</v>
      </c>
      <c r="B7" s="2" t="s">
        <v>118</v>
      </c>
      <c r="C7" s="2" t="s">
        <v>114</v>
      </c>
      <c r="D7" s="5">
        <v>3481</v>
      </c>
      <c r="E7" s="11">
        <v>4684</v>
      </c>
      <c r="F7" s="11">
        <v>2618</v>
      </c>
      <c r="G7" s="13">
        <v>3594.3333333333335</v>
      </c>
    </row>
    <row r="8" spans="1:7" ht="15" customHeight="1" x14ac:dyDescent="0.3">
      <c r="A8" s="2" t="s">
        <v>119</v>
      </c>
      <c r="B8" s="2" t="s">
        <v>107</v>
      </c>
      <c r="C8" s="2" t="s">
        <v>111</v>
      </c>
      <c r="D8" s="5">
        <v>4351</v>
      </c>
      <c r="E8" s="11">
        <v>5432</v>
      </c>
      <c r="F8" s="11">
        <v>3203</v>
      </c>
      <c r="G8" s="13">
        <v>4328.666666666667</v>
      </c>
    </row>
    <row r="9" spans="1:7" ht="15" customHeight="1" x14ac:dyDescent="0.3">
      <c r="A9" s="2" t="s">
        <v>120</v>
      </c>
      <c r="B9" s="2" t="s">
        <v>121</v>
      </c>
      <c r="C9" s="2" t="s">
        <v>108</v>
      </c>
      <c r="D9" s="5">
        <v>2468</v>
      </c>
      <c r="E9" s="11">
        <v>1216</v>
      </c>
      <c r="F9" s="11">
        <v>6874</v>
      </c>
      <c r="G9" s="13">
        <v>3519.3333333333335</v>
      </c>
    </row>
    <row r="10" spans="1:7" ht="15" customHeight="1" x14ac:dyDescent="0.3">
      <c r="A10" s="2" t="s">
        <v>122</v>
      </c>
      <c r="B10" s="2" t="s">
        <v>110</v>
      </c>
      <c r="C10" s="2" t="s">
        <v>114</v>
      </c>
      <c r="D10" s="5">
        <v>2317</v>
      </c>
      <c r="E10" s="11">
        <v>5421</v>
      </c>
      <c r="F10" s="11">
        <v>2619</v>
      </c>
      <c r="G10" s="13">
        <v>3452.3333333333335</v>
      </c>
    </row>
    <row r="11" spans="1:7" ht="15" customHeight="1" x14ac:dyDescent="0.3">
      <c r="A11" s="2" t="s">
        <v>123</v>
      </c>
      <c r="B11" s="2" t="s">
        <v>118</v>
      </c>
      <c r="C11" s="2" t="s">
        <v>116</v>
      </c>
      <c r="D11" s="5">
        <v>5136</v>
      </c>
      <c r="E11" s="11">
        <v>3554</v>
      </c>
      <c r="F11" s="11">
        <v>3548</v>
      </c>
      <c r="G11" s="13">
        <v>4079.3333333333335</v>
      </c>
    </row>
    <row r="12" spans="1:7" ht="15" customHeight="1" x14ac:dyDescent="0.3">
      <c r="A12" s="2" t="s">
        <v>124</v>
      </c>
      <c r="B12" s="2" t="s">
        <v>121</v>
      </c>
      <c r="C12" s="2" t="s">
        <v>108</v>
      </c>
      <c r="D12" s="5">
        <v>1168</v>
      </c>
      <c r="E12" s="11">
        <v>5374</v>
      </c>
      <c r="F12" s="11">
        <v>1574</v>
      </c>
      <c r="G12" s="13">
        <v>2705.3333333333335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I31" sqref="I31"/>
    </sheetView>
  </sheetViews>
  <sheetFormatPr defaultRowHeight="15" customHeight="1" x14ac:dyDescent="0.3"/>
  <cols>
    <col min="1" max="1" width="18.625" style="1" customWidth="1"/>
    <col min="2" max="4" width="12.625" style="1" customWidth="1"/>
    <col min="5" max="16384" width="9" style="1"/>
  </cols>
  <sheetData>
    <row r="2" spans="1:4" ht="15" customHeight="1" x14ac:dyDescent="0.3">
      <c r="A2" s="9" t="s">
        <v>125</v>
      </c>
      <c r="B2" s="9" t="s">
        <v>126</v>
      </c>
      <c r="C2" s="9" t="s">
        <v>127</v>
      </c>
      <c r="D2" s="9" t="s">
        <v>128</v>
      </c>
    </row>
    <row r="3" spans="1:4" ht="15" customHeight="1" x14ac:dyDescent="0.3">
      <c r="A3" s="2" t="s">
        <v>129</v>
      </c>
      <c r="B3" s="10">
        <v>1856</v>
      </c>
      <c r="C3" s="3">
        <v>1964</v>
      </c>
      <c r="D3" s="3">
        <v>1665</v>
      </c>
    </row>
    <row r="4" spans="1:4" ht="15" customHeight="1" x14ac:dyDescent="0.3">
      <c r="A4" s="2" t="s">
        <v>130</v>
      </c>
      <c r="B4" s="10">
        <v>1752</v>
      </c>
      <c r="C4" s="3">
        <v>2751</v>
      </c>
      <c r="D4" s="3">
        <v>3515</v>
      </c>
    </row>
    <row r="5" spans="1:4" ht="15" customHeight="1" x14ac:dyDescent="0.3">
      <c r="A5" s="2" t="s">
        <v>131</v>
      </c>
      <c r="B5" s="10">
        <v>2165</v>
      </c>
      <c r="C5" s="3">
        <v>3547</v>
      </c>
      <c r="D5" s="3">
        <v>3815</v>
      </c>
    </row>
    <row r="6" spans="1:4" ht="15" customHeight="1" x14ac:dyDescent="0.3">
      <c r="A6" s="2" t="s">
        <v>132</v>
      </c>
      <c r="B6" s="10">
        <v>3481</v>
      </c>
      <c r="C6" s="3">
        <v>4684</v>
      </c>
      <c r="D6" s="3">
        <v>2618</v>
      </c>
    </row>
    <row r="7" spans="1:4" ht="15" customHeight="1" x14ac:dyDescent="0.3">
      <c r="A7" s="2" t="s">
        <v>133</v>
      </c>
      <c r="B7" s="10">
        <v>4351</v>
      </c>
      <c r="C7" s="3">
        <v>5432</v>
      </c>
      <c r="D7" s="3">
        <v>3203</v>
      </c>
    </row>
    <row r="8" spans="1:4" ht="15" customHeight="1" x14ac:dyDescent="0.3">
      <c r="A8" s="2" t="s">
        <v>134</v>
      </c>
      <c r="B8" s="10">
        <v>2317</v>
      </c>
      <c r="C8" s="3">
        <v>5421</v>
      </c>
      <c r="D8" s="3">
        <v>2619</v>
      </c>
    </row>
    <row r="9" spans="1:4" ht="15" customHeight="1" x14ac:dyDescent="0.3">
      <c r="A9" s="2" t="s">
        <v>135</v>
      </c>
      <c r="B9" s="10">
        <v>5136</v>
      </c>
      <c r="C9" s="3">
        <v>3554</v>
      </c>
      <c r="D9" s="3">
        <v>3548</v>
      </c>
    </row>
    <row r="10" spans="1:4" ht="15" customHeight="1" x14ac:dyDescent="0.3">
      <c r="A10" s="2" t="s">
        <v>136</v>
      </c>
      <c r="B10" s="10">
        <v>1168</v>
      </c>
      <c r="C10" s="3">
        <v>5374</v>
      </c>
      <c r="D10" s="3">
        <v>1574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판매현황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HYUNWOO</cp:lastModifiedBy>
  <dcterms:created xsi:type="dcterms:W3CDTF">2013-12-13T06:27:08Z</dcterms:created>
  <dcterms:modified xsi:type="dcterms:W3CDTF">2017-06-13T04:59:21Z</dcterms:modified>
</cp:coreProperties>
</file>