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90" yWindow="240" windowWidth="14100" windowHeight="11580" tabRatio="758"/>
  </bookViews>
  <sheets>
    <sheet name="판매현황" sheetId="8" r:id="rId1"/>
    <sheet name="부분합" sheetId="11" r:id="rId2"/>
    <sheet name="필터" sheetId="13" r:id="rId3"/>
    <sheet name="시나리오 요약" sheetId="25" r:id="rId4"/>
    <sheet name="시나리오" sheetId="15" r:id="rId5"/>
    <sheet name="피벗테이블 정답" sheetId="24" r:id="rId6"/>
    <sheet name="피벗테이블" sheetId="19" r:id="rId7"/>
    <sheet name="차트" sheetId="22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필터!$A$18:$D$18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A15" i="13" l="1"/>
  <c r="G19" i="11"/>
  <c r="G17" i="11"/>
  <c r="G13" i="11"/>
  <c r="G5" i="11"/>
  <c r="F20" i="11"/>
  <c r="E20" i="11"/>
  <c r="D20" i="11"/>
  <c r="F18" i="11"/>
  <c r="E18" i="11"/>
  <c r="D18" i="11"/>
  <c r="F14" i="11"/>
  <c r="E14" i="11"/>
  <c r="D14" i="11"/>
  <c r="F6" i="11"/>
  <c r="E6" i="11"/>
  <c r="D6" i="11"/>
  <c r="E15" i="8"/>
  <c r="E14" i="8"/>
  <c r="E13" i="8"/>
  <c r="I4" i="8" l="1"/>
  <c r="I5" i="8"/>
  <c r="I6" i="8"/>
  <c r="I7" i="8"/>
  <c r="I8" i="8"/>
  <c r="I9" i="8"/>
  <c r="I10" i="8"/>
  <c r="I11" i="8"/>
  <c r="I12" i="8"/>
  <c r="I3" i="8"/>
  <c r="H4" i="8"/>
  <c r="H5" i="8"/>
  <c r="H6" i="8"/>
  <c r="H7" i="8"/>
  <c r="H8" i="8"/>
  <c r="H9" i="8"/>
  <c r="H10" i="8"/>
  <c r="H11" i="8"/>
  <c r="H12" i="8"/>
  <c r="H3" i="8"/>
  <c r="G3" i="15" l="1"/>
  <c r="G4" i="15"/>
  <c r="G5" i="15"/>
  <c r="G6" i="15"/>
  <c r="G7" i="15"/>
  <c r="G8" i="15"/>
  <c r="G9" i="15"/>
  <c r="G10" i="15"/>
  <c r="G11" i="15"/>
  <c r="G12" i="15"/>
</calcChain>
</file>

<file path=xl/sharedStrings.xml><?xml version="1.0" encoding="utf-8"?>
<sst xmlns="http://schemas.openxmlformats.org/spreadsheetml/2006/main" count="232" uniqueCount="70">
  <si>
    <t>소속부서</t>
    <phoneticPr fontId="1" type="noConversion"/>
  </si>
  <si>
    <t>총합계</t>
    <phoneticPr fontId="1" type="noConversion"/>
  </si>
  <si>
    <t>순위</t>
    <phoneticPr fontId="1" type="noConversion"/>
  </si>
  <si>
    <t>사원코드</t>
  </si>
  <si>
    <t>소속부서</t>
  </si>
  <si>
    <t>총합계</t>
  </si>
  <si>
    <t>한기수</t>
  </si>
  <si>
    <t>정말수</t>
  </si>
  <si>
    <t>이주진</t>
  </si>
  <si>
    <t>소주연</t>
  </si>
  <si>
    <t>박상수</t>
  </si>
  <si>
    <t>도이수</t>
  </si>
  <si>
    <t>김주은</t>
  </si>
  <si>
    <t>김상순</t>
  </si>
  <si>
    <t>김말순</t>
  </si>
  <si>
    <t>김동수</t>
  </si>
  <si>
    <t>조건</t>
    <phoneticPr fontId="1" type="noConversion"/>
  </si>
  <si>
    <t>사원명</t>
  </si>
  <si>
    <t>영업1부</t>
  </si>
  <si>
    <t>영업1부</t>
    <phoneticPr fontId="1" type="noConversion"/>
  </si>
  <si>
    <t>영업2부</t>
  </si>
  <si>
    <t>영업3부</t>
  </si>
  <si>
    <t>일반세탁기</t>
  </si>
  <si>
    <t>일반세탁기</t>
    <phoneticPr fontId="1" type="noConversion"/>
  </si>
  <si>
    <t>드럼세탁기</t>
  </si>
  <si>
    <t>드럼세탁기</t>
    <phoneticPr fontId="1" type="noConversion"/>
  </si>
  <si>
    <t>소형세탁기</t>
  </si>
  <si>
    <t>소형세탁기</t>
    <phoneticPr fontId="1" type="noConversion"/>
  </si>
  <si>
    <t>비고</t>
    <phoneticPr fontId="1" type="noConversion"/>
  </si>
  <si>
    <t>'총합계'의 최대값-최소값 차이</t>
    <phoneticPr fontId="1" type="noConversion"/>
  </si>
  <si>
    <t>'소형세탁기'가 2300 이상인 개수</t>
    <phoneticPr fontId="1" type="noConversion"/>
  </si>
  <si>
    <t>'소속부서'가 "영업1부"인 '일반세탁기'의 평균</t>
    <phoneticPr fontId="1" type="noConversion"/>
  </si>
  <si>
    <t>영업1부 최대값</t>
  </si>
  <si>
    <t>영업2부 최대값</t>
  </si>
  <si>
    <t>영업3부 최대값</t>
  </si>
  <si>
    <t>전체 최대값</t>
  </si>
  <si>
    <t>영업1부 평균</t>
  </si>
  <si>
    <t>영업2부 평균</t>
  </si>
  <si>
    <t>영업3부 평균</t>
  </si>
  <si>
    <t>전체 평균</t>
  </si>
  <si>
    <t>$E$5</t>
  </si>
  <si>
    <t>$E$6</t>
  </si>
  <si>
    <t>$E$7</t>
  </si>
  <si>
    <t>$E$8</t>
  </si>
  <si>
    <t>$E$9</t>
  </si>
  <si>
    <t>$E$10</t>
  </si>
  <si>
    <t>$G$5</t>
  </si>
  <si>
    <t>$G$6</t>
  </si>
  <si>
    <t>$G$7</t>
  </si>
  <si>
    <t>$G$8</t>
  </si>
  <si>
    <t>$G$9</t>
  </si>
  <si>
    <t>$G$10</t>
  </si>
  <si>
    <t>판매량 180 증가</t>
  </si>
  <si>
    <t>판매량 180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</si>
  <si>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</si>
  <si>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</si>
  <si>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</si>
  <si>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</si>
  <si>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</si>
  <si>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</si>
  <si>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</si>
  <si>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평균 : 일반세탁기</t>
  </si>
  <si>
    <t>전체 평균 : 일반세탁기</t>
  </si>
  <si>
    <t>평균 : 드럼세탁기</t>
  </si>
  <si>
    <t>전체 평균 : 드럼세탁기</t>
  </si>
  <si>
    <t>평균 : 소형세탁기</t>
  </si>
  <si>
    <t>전체 평균 : 소형세탁기</t>
  </si>
  <si>
    <t>*</t>
  </si>
  <si>
    <t>값</t>
  </si>
  <si>
    <t>만든 사람 김현우 날짜 2016-10-07
수정한 사람 김현우 날짜 2016-10-24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</si>
</sst>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&quot;위&quot;"/>
    <numFmt numFmtId="178" formatCode="#&quot;개&quot;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176" fontId="0" fillId="5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3" fillId="2" borderId="4" xfId="0" quotePrefix="1" applyNumberFormat="1" applyFont="1" applyFill="1" applyBorder="1" applyAlignment="1">
      <alignment horizontal="center" vertical="center"/>
    </xf>
    <xf numFmtId="0" fontId="3" fillId="2" borderId="5" xfId="0" quotePrefix="1" applyNumberFormat="1" applyFont="1" applyFill="1" applyBorder="1" applyAlignment="1">
      <alignment horizontal="center" vertical="center"/>
    </xf>
    <xf numFmtId="0" fontId="3" fillId="2" borderId="6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3">
    <dxf>
      <alignment horizontal="right" readingOrder="0"/>
    </dxf>
    <dxf>
      <numFmt numFmtId="176" formatCode="#,##0_ "/>
    </dxf>
    <dxf>
      <font>
        <b/>
        <i val="0"/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sz="1800">
                <a:latin typeface="궁서" panose="02030600000101010101" pitchFamily="18" charset="-127"/>
                <a:ea typeface="궁서" panose="02030600000101010101" pitchFamily="18" charset="-127"/>
              </a:rPr>
              <a:t>종류별 세탁기 판매현황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차트!$A$3</c:f>
              <c:strCache>
                <c:ptCount val="1"/>
                <c:pt idx="0">
                  <c:v>한기수</c:v>
                </c:pt>
              </c:strCache>
            </c:strRef>
          </c:tx>
          <c:invertIfNegative val="0"/>
          <c:cat>
            <c:strRef>
              <c:f>차트!$C$2:$F$2</c:f>
              <c:strCache>
                <c:ptCount val="4"/>
                <c:pt idx="0">
                  <c:v>일반세탁기</c:v>
                </c:pt>
                <c:pt idx="1">
                  <c:v>드럼세탁기</c:v>
                </c:pt>
                <c:pt idx="2">
                  <c:v>소형세탁기</c:v>
                </c:pt>
                <c:pt idx="3">
                  <c:v>총합계</c:v>
                </c:pt>
              </c:strCache>
            </c:strRef>
          </c:cat>
          <c:val>
            <c:numRef>
              <c:f>차트!$C$3:$F$3</c:f>
              <c:numCache>
                <c:formatCode>#,##0_ </c:formatCode>
                <c:ptCount val="4"/>
                <c:pt idx="0">
                  <c:v>2440</c:v>
                </c:pt>
                <c:pt idx="1">
                  <c:v>2065</c:v>
                </c:pt>
                <c:pt idx="2">
                  <c:v>2371</c:v>
                </c:pt>
                <c:pt idx="3">
                  <c:v>6876</c:v>
                </c:pt>
              </c:numCache>
            </c:numRef>
          </c:val>
        </c:ser>
        <c:ser>
          <c:idx val="1"/>
          <c:order val="1"/>
          <c:tx>
            <c:strRef>
              <c:f>차트!$A$4</c:f>
              <c:strCache>
                <c:ptCount val="1"/>
                <c:pt idx="0">
                  <c:v>정말수</c:v>
                </c:pt>
              </c:strCache>
            </c:strRef>
          </c:tx>
          <c:invertIfNegative val="0"/>
          <c:cat>
            <c:strRef>
              <c:f>차트!$C$2:$F$2</c:f>
              <c:strCache>
                <c:ptCount val="4"/>
                <c:pt idx="0">
                  <c:v>일반세탁기</c:v>
                </c:pt>
                <c:pt idx="1">
                  <c:v>드럼세탁기</c:v>
                </c:pt>
                <c:pt idx="2">
                  <c:v>소형세탁기</c:v>
                </c:pt>
                <c:pt idx="3">
                  <c:v>총합계</c:v>
                </c:pt>
              </c:strCache>
            </c:strRef>
          </c:cat>
          <c:val>
            <c:numRef>
              <c:f>차트!$C$4:$F$4</c:f>
              <c:numCache>
                <c:formatCode>#,##0_ </c:formatCode>
                <c:ptCount val="4"/>
                <c:pt idx="0">
                  <c:v>2262</c:v>
                </c:pt>
                <c:pt idx="1">
                  <c:v>2015</c:v>
                </c:pt>
                <c:pt idx="2">
                  <c:v>2452</c:v>
                </c:pt>
                <c:pt idx="3">
                  <c:v>6729</c:v>
                </c:pt>
              </c:numCache>
            </c:numRef>
          </c:val>
        </c:ser>
        <c:ser>
          <c:idx val="2"/>
          <c:order val="2"/>
          <c:tx>
            <c:strRef>
              <c:f>차트!$A$5</c:f>
              <c:strCache>
                <c:ptCount val="1"/>
                <c:pt idx="0">
                  <c:v>이주진</c:v>
                </c:pt>
              </c:strCache>
            </c:strRef>
          </c:tx>
          <c:invertIfNegative val="0"/>
          <c:cat>
            <c:strRef>
              <c:f>차트!$C$2:$F$2</c:f>
              <c:strCache>
                <c:ptCount val="4"/>
                <c:pt idx="0">
                  <c:v>일반세탁기</c:v>
                </c:pt>
                <c:pt idx="1">
                  <c:v>드럼세탁기</c:v>
                </c:pt>
                <c:pt idx="2">
                  <c:v>소형세탁기</c:v>
                </c:pt>
                <c:pt idx="3">
                  <c:v>총합계</c:v>
                </c:pt>
              </c:strCache>
            </c:strRef>
          </c:cat>
          <c:val>
            <c:numRef>
              <c:f>차트!$C$5:$F$5</c:f>
              <c:numCache>
                <c:formatCode>#,##0_ </c:formatCode>
                <c:ptCount val="4"/>
                <c:pt idx="0">
                  <c:v>2575</c:v>
                </c:pt>
                <c:pt idx="1">
                  <c:v>2058</c:v>
                </c:pt>
                <c:pt idx="2">
                  <c:v>2155</c:v>
                </c:pt>
                <c:pt idx="3">
                  <c:v>6788</c:v>
                </c:pt>
              </c:numCache>
            </c:numRef>
          </c:val>
        </c:ser>
        <c:ser>
          <c:idx val="3"/>
          <c:order val="3"/>
          <c:tx>
            <c:strRef>
              <c:f>차트!$A$6</c:f>
              <c:strCache>
                <c:ptCount val="1"/>
                <c:pt idx="0">
                  <c:v>소주연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차트!$C$2:$F$2</c:f>
              <c:strCache>
                <c:ptCount val="4"/>
                <c:pt idx="0">
                  <c:v>일반세탁기</c:v>
                </c:pt>
                <c:pt idx="1">
                  <c:v>드럼세탁기</c:v>
                </c:pt>
                <c:pt idx="2">
                  <c:v>소형세탁기</c:v>
                </c:pt>
                <c:pt idx="3">
                  <c:v>총합계</c:v>
                </c:pt>
              </c:strCache>
            </c:strRef>
          </c:cat>
          <c:val>
            <c:numRef>
              <c:f>차트!$C$6:$F$6</c:f>
              <c:numCache>
                <c:formatCode>#,##0_ </c:formatCode>
                <c:ptCount val="4"/>
                <c:pt idx="0">
                  <c:v>2125</c:v>
                </c:pt>
                <c:pt idx="1">
                  <c:v>2015</c:v>
                </c:pt>
                <c:pt idx="2">
                  <c:v>2240</c:v>
                </c:pt>
                <c:pt idx="3">
                  <c:v>6380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35456"/>
        <c:axId val="82036992"/>
      </c:barChart>
      <c:catAx>
        <c:axId val="82035456"/>
        <c:scaling>
          <c:orientation val="minMax"/>
        </c:scaling>
        <c:delete val="0"/>
        <c:axPos val="b"/>
        <c:majorTickMark val="out"/>
        <c:minorTickMark val="none"/>
        <c:tickLblPos val="nextTo"/>
        <c:crossAx val="82036992"/>
        <c:crosses val="autoZero"/>
        <c:auto val="1"/>
        <c:lblAlgn val="ctr"/>
        <c:lblOffset val="100"/>
        <c:noMultiLvlLbl val="0"/>
      </c:catAx>
      <c:valAx>
        <c:axId val="82036992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82035456"/>
        <c:crosses val="autoZero"/>
        <c:crossBetween val="between"/>
      </c:valAx>
      <c:spPr>
        <a:gradFill flip="none"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>
        <a:srgbClr val="7030A0"/>
      </a:solidFill>
      <a:prstDash val="sysDash"/>
    </a:ln>
  </c:spPr>
  <c:txPr>
    <a:bodyPr/>
    <a:lstStyle/>
    <a:p>
      <a:pPr>
        <a:defRPr sz="1100">
          <a:latin typeface="굴림" panose="020B0600000101010101" pitchFamily="50" charset="-127"/>
          <a:ea typeface="굴림" panose="020B0600000101010101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0</xdr:row>
      <xdr:rowOff>38100</xdr:rowOff>
    </xdr:from>
    <xdr:to>
      <xdr:col>7</xdr:col>
      <xdr:colOff>923924</xdr:colOff>
      <xdr:row>0</xdr:row>
      <xdr:rowOff>847725</xdr:rowOff>
    </xdr:to>
    <xdr:sp macro="" textlink="">
      <xdr:nvSpPr>
        <xdr:cNvPr id="2" name="모서리가 둥근 직사각형 1"/>
        <xdr:cNvSpPr/>
      </xdr:nvSpPr>
      <xdr:spPr>
        <a:xfrm>
          <a:off x="1000124" y="38100"/>
          <a:ext cx="6505575" cy="809625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lang="en-US" altLang="ko-KR" sz="2000" b="1">
              <a:latin typeface="굴림체" panose="020B0609000101010101" pitchFamily="49" charset="-127"/>
              <a:ea typeface="굴림체" panose="020B0609000101010101" pitchFamily="49" charset="-127"/>
            </a:rPr>
            <a:t>3</a:t>
          </a:r>
          <a:r>
            <a:rPr lang="ko-KR" altLang="en-US" sz="2000" b="1">
              <a:latin typeface="굴림체" panose="020B0609000101010101" pitchFamily="49" charset="-127"/>
              <a:ea typeface="굴림체" panose="020B0609000101010101" pitchFamily="49" charset="-127"/>
            </a:rPr>
            <a:t>분기 세탁기 판매현황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19049</xdr:rowOff>
    </xdr:from>
    <xdr:to>
      <xdr:col>6</xdr:col>
      <xdr:colOff>657225</xdr:colOff>
      <xdr:row>22</xdr:row>
      <xdr:rowOff>180974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김현우" refreshedDate="42650.411523958333" createdVersion="4" refreshedVersion="4" minRefreshableVersion="3" recordCount="10">
  <cacheSource type="worksheet">
    <worksheetSource ref="A2:G12" sheet="피벗테이블"/>
  </cacheSource>
  <cacheFields count="7">
    <cacheField name="사원명" numFmtId="0">
      <sharedItems count="10">
        <s v="한기수"/>
        <s v="정말수"/>
        <s v="이주진"/>
        <s v="소주연"/>
        <s v="박상수"/>
        <s v="도이수"/>
        <s v="김주은"/>
        <s v="김상순"/>
        <s v="김말순"/>
        <s v="김동수"/>
      </sharedItems>
    </cacheField>
    <cacheField name="사원코드" numFmtId="0">
      <sharedItems containsSemiMixedTypes="0" containsString="0" containsNumber="1" containsInteger="1" minValue="10001" maxValue="30004"/>
    </cacheField>
    <cacheField name="소속부서" numFmtId="0">
      <sharedItems count="3">
        <s v="영업1부"/>
        <s v="영업2부"/>
        <s v="영업3부"/>
      </sharedItems>
    </cacheField>
    <cacheField name="일반세탁기" numFmtId="0">
      <sharedItems containsSemiMixedTypes="0" containsString="0" containsNumber="1" containsInteger="1" minValue="2125" maxValue="2650"/>
    </cacheField>
    <cacheField name="드럼세탁기" numFmtId="0">
      <sharedItems containsSemiMixedTypes="0" containsString="0" containsNumber="1" containsInteger="1" minValue="1899" maxValue="2110"/>
    </cacheField>
    <cacheField name="소형세탁기" numFmtId="0">
      <sharedItems containsSemiMixedTypes="0" containsString="0" containsNumber="1" containsInteger="1" minValue="2088" maxValue="2452"/>
    </cacheField>
    <cacheField name="총합계" numFmtId="0">
      <sharedItems containsSemiMixedTypes="0" containsString="0" containsNumber="1" containsInteger="1" minValue="6318" maxValue="68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n v="30002"/>
    <x v="0"/>
    <n v="2440"/>
    <n v="2065"/>
    <n v="2371"/>
    <n v="6876"/>
  </r>
  <r>
    <x v="1"/>
    <n v="20001"/>
    <x v="1"/>
    <n v="2262"/>
    <n v="2015"/>
    <n v="2452"/>
    <n v="6729"/>
  </r>
  <r>
    <x v="2"/>
    <n v="30003"/>
    <x v="1"/>
    <n v="2575"/>
    <n v="2058"/>
    <n v="2155"/>
    <n v="6788"/>
  </r>
  <r>
    <x v="3"/>
    <n v="30004"/>
    <x v="2"/>
    <n v="2125"/>
    <n v="2015"/>
    <n v="2240"/>
    <n v="6380"/>
  </r>
  <r>
    <x v="4"/>
    <n v="10003"/>
    <x v="1"/>
    <n v="2272"/>
    <n v="2085"/>
    <n v="2374"/>
    <n v="6731"/>
  </r>
  <r>
    <x v="5"/>
    <n v="20003"/>
    <x v="0"/>
    <n v="2650"/>
    <n v="2040"/>
    <n v="2110"/>
    <n v="6800"/>
  </r>
  <r>
    <x v="6"/>
    <n v="30001"/>
    <x v="1"/>
    <n v="2620"/>
    <n v="1899"/>
    <n v="2240"/>
    <n v="6759"/>
  </r>
  <r>
    <x v="7"/>
    <n v="20002"/>
    <x v="1"/>
    <n v="2290"/>
    <n v="1940"/>
    <n v="2088"/>
    <n v="6318"/>
  </r>
  <r>
    <x v="8"/>
    <n v="10002"/>
    <x v="2"/>
    <n v="2370"/>
    <n v="1990"/>
    <n v="2440"/>
    <n v="6800"/>
  </r>
  <r>
    <x v="9"/>
    <n v="10001"/>
    <x v="1"/>
    <n v="2490"/>
    <n v="2110"/>
    <n v="2240"/>
    <n v="68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값" missingCaption="*" updatedVersion="4" minRefreshableVersion="3" useAutoFormatting="1" colGrandTotals="0" itemPrintTitles="1" mergeItem="1" createdVersion="4" indent="0" compact="0" compactData="0" multipleFieldFilters="0">
  <location ref="A3:E16" firstHeaderRow="1" firstDataRow="2" firstDataCol="2"/>
  <pivotFields count="7">
    <pivotField axis="axisCol" compact="0" outline="0" showAll="0">
      <items count="11">
        <item h="1" x="9"/>
        <item h="1" x="8"/>
        <item h="1" x="7"/>
        <item h="1" x="6"/>
        <item x="5"/>
        <item h="1" x="4"/>
        <item x="3"/>
        <item h="1" x="2"/>
        <item x="1"/>
        <item h="1" x="0"/>
        <item t="default"/>
      </items>
    </pivotField>
    <pivotField compact="0" outline="0" showAll="0"/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compact="0" outline="0" showAll="0"/>
  </pivotFields>
  <rowFields count="2">
    <field x="2"/>
    <field x="-2"/>
  </rowFields>
  <rowItems count="12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rowItems>
  <colFields count="1">
    <field x="0"/>
  </colFields>
  <colItems count="3">
    <i>
      <x v="4"/>
    </i>
    <i>
      <x v="6"/>
    </i>
    <i>
      <x v="8"/>
    </i>
  </colItems>
  <dataFields count="3">
    <dataField name="평균 : 일반세탁기" fld="3" subtotal="average" baseField="2" baseItem="0"/>
    <dataField name="평균 : 드럼세탁기" fld="4" subtotal="average" baseField="2" baseItem="0"/>
    <dataField name="평균 : 소형세탁기" fld="5" subtotal="average" baseField="2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3.5" x14ac:dyDescent="0.3"/>
  <cols>
    <col min="1" max="1" width="12.625" style="1" customWidth="1"/>
    <col min="2" max="3" width="11.625" style="1" customWidth="1"/>
    <col min="4" max="9" width="12.625" style="1" customWidth="1"/>
    <col min="10" max="16384" width="9" style="1"/>
  </cols>
  <sheetData>
    <row r="1" spans="1:9" ht="69.95" customHeight="1" x14ac:dyDescent="0.3"/>
    <row r="2" spans="1:9" ht="18" customHeight="1" x14ac:dyDescent="0.3">
      <c r="A2" s="11" t="s">
        <v>17</v>
      </c>
      <c r="B2" s="11" t="s">
        <v>3</v>
      </c>
      <c r="C2" s="11" t="s">
        <v>0</v>
      </c>
      <c r="D2" s="11" t="s">
        <v>23</v>
      </c>
      <c r="E2" s="11" t="s">
        <v>25</v>
      </c>
      <c r="F2" s="11" t="s">
        <v>27</v>
      </c>
      <c r="G2" s="11" t="s">
        <v>1</v>
      </c>
      <c r="H2" s="11" t="s">
        <v>2</v>
      </c>
      <c r="I2" s="11" t="s">
        <v>28</v>
      </c>
    </row>
    <row r="3" spans="1:9" ht="18" customHeight="1" x14ac:dyDescent="0.3">
      <c r="A3" s="9" t="s">
        <v>6</v>
      </c>
      <c r="B3" s="9">
        <v>30002</v>
      </c>
      <c r="C3" s="9" t="s">
        <v>19</v>
      </c>
      <c r="D3" s="13">
        <v>2440</v>
      </c>
      <c r="E3" s="13">
        <v>2065</v>
      </c>
      <c r="F3" s="13">
        <v>2371</v>
      </c>
      <c r="G3" s="13">
        <v>6876</v>
      </c>
      <c r="H3" s="12">
        <f>RANK(G3,$G$3:$G$12)</f>
        <v>1</v>
      </c>
      <c r="I3" s="10" t="str">
        <f>IF(G3&gt;=6800,"포상","")</f>
        <v>포상</v>
      </c>
    </row>
    <row r="4" spans="1:9" ht="18" customHeight="1" x14ac:dyDescent="0.3">
      <c r="A4" s="9" t="s">
        <v>7</v>
      </c>
      <c r="B4" s="9">
        <v>20001</v>
      </c>
      <c r="C4" s="9" t="s">
        <v>20</v>
      </c>
      <c r="D4" s="13">
        <v>2262</v>
      </c>
      <c r="E4" s="13">
        <v>2015</v>
      </c>
      <c r="F4" s="13">
        <v>2452</v>
      </c>
      <c r="G4" s="13">
        <v>6729</v>
      </c>
      <c r="H4" s="12">
        <f t="shared" ref="H4:H12" si="0">RANK(G4,$G$3:$G$12)</f>
        <v>8</v>
      </c>
      <c r="I4" s="10" t="str">
        <f t="shared" ref="I4:I12" si="1">IF(G4&gt;=6800,"포상","")</f>
        <v/>
      </c>
    </row>
    <row r="5" spans="1:9" ht="18" customHeight="1" x14ac:dyDescent="0.3">
      <c r="A5" s="9" t="s">
        <v>8</v>
      </c>
      <c r="B5" s="9">
        <v>30003</v>
      </c>
      <c r="C5" s="9" t="s">
        <v>20</v>
      </c>
      <c r="D5" s="13">
        <v>2575</v>
      </c>
      <c r="E5" s="13">
        <v>2058</v>
      </c>
      <c r="F5" s="13">
        <v>2155</v>
      </c>
      <c r="G5" s="13">
        <v>6788</v>
      </c>
      <c r="H5" s="12">
        <f t="shared" si="0"/>
        <v>5</v>
      </c>
      <c r="I5" s="10" t="str">
        <f t="shared" si="1"/>
        <v/>
      </c>
    </row>
    <row r="6" spans="1:9" ht="18" customHeight="1" x14ac:dyDescent="0.3">
      <c r="A6" s="9" t="s">
        <v>9</v>
      </c>
      <c r="B6" s="9">
        <v>30004</v>
      </c>
      <c r="C6" s="9" t="s">
        <v>21</v>
      </c>
      <c r="D6" s="13">
        <v>2125</v>
      </c>
      <c r="E6" s="13">
        <v>2015</v>
      </c>
      <c r="F6" s="13">
        <v>2240</v>
      </c>
      <c r="G6" s="13">
        <v>6380</v>
      </c>
      <c r="H6" s="12">
        <f t="shared" si="0"/>
        <v>9</v>
      </c>
      <c r="I6" s="10" t="str">
        <f t="shared" si="1"/>
        <v/>
      </c>
    </row>
    <row r="7" spans="1:9" ht="18" customHeight="1" x14ac:dyDescent="0.3">
      <c r="A7" s="9" t="s">
        <v>10</v>
      </c>
      <c r="B7" s="9">
        <v>10003</v>
      </c>
      <c r="C7" s="9" t="s">
        <v>20</v>
      </c>
      <c r="D7" s="13">
        <v>2272</v>
      </c>
      <c r="E7" s="13">
        <v>2085</v>
      </c>
      <c r="F7" s="13">
        <v>2374</v>
      </c>
      <c r="G7" s="13">
        <v>6731</v>
      </c>
      <c r="H7" s="12">
        <f t="shared" si="0"/>
        <v>7</v>
      </c>
      <c r="I7" s="10" t="str">
        <f t="shared" si="1"/>
        <v/>
      </c>
    </row>
    <row r="8" spans="1:9" ht="18" customHeight="1" x14ac:dyDescent="0.3">
      <c r="A8" s="9" t="s">
        <v>11</v>
      </c>
      <c r="B8" s="9">
        <v>20003</v>
      </c>
      <c r="C8" s="9" t="s">
        <v>19</v>
      </c>
      <c r="D8" s="13">
        <v>2650</v>
      </c>
      <c r="E8" s="13">
        <v>2040</v>
      </c>
      <c r="F8" s="13">
        <v>2110</v>
      </c>
      <c r="G8" s="13">
        <v>6800</v>
      </c>
      <c r="H8" s="12">
        <f t="shared" si="0"/>
        <v>3</v>
      </c>
      <c r="I8" s="10" t="str">
        <f t="shared" si="1"/>
        <v>포상</v>
      </c>
    </row>
    <row r="9" spans="1:9" ht="18" customHeight="1" x14ac:dyDescent="0.3">
      <c r="A9" s="9" t="s">
        <v>12</v>
      </c>
      <c r="B9" s="9">
        <v>30001</v>
      </c>
      <c r="C9" s="9" t="s">
        <v>20</v>
      </c>
      <c r="D9" s="13">
        <v>2620</v>
      </c>
      <c r="E9" s="13">
        <v>1899</v>
      </c>
      <c r="F9" s="13">
        <v>2240</v>
      </c>
      <c r="G9" s="13">
        <v>6759</v>
      </c>
      <c r="H9" s="12">
        <f t="shared" si="0"/>
        <v>6</v>
      </c>
      <c r="I9" s="10" t="str">
        <f t="shared" si="1"/>
        <v/>
      </c>
    </row>
    <row r="10" spans="1:9" ht="18" customHeight="1" x14ac:dyDescent="0.3">
      <c r="A10" s="9" t="s">
        <v>13</v>
      </c>
      <c r="B10" s="9">
        <v>20002</v>
      </c>
      <c r="C10" s="9" t="s">
        <v>20</v>
      </c>
      <c r="D10" s="13">
        <v>2290</v>
      </c>
      <c r="E10" s="13">
        <v>1940</v>
      </c>
      <c r="F10" s="13">
        <v>2088</v>
      </c>
      <c r="G10" s="13">
        <v>6318</v>
      </c>
      <c r="H10" s="12">
        <f t="shared" si="0"/>
        <v>10</v>
      </c>
      <c r="I10" s="10" t="str">
        <f t="shared" si="1"/>
        <v/>
      </c>
    </row>
    <row r="11" spans="1:9" ht="18" customHeight="1" x14ac:dyDescent="0.3">
      <c r="A11" s="9" t="s">
        <v>14</v>
      </c>
      <c r="B11" s="9">
        <v>10002</v>
      </c>
      <c r="C11" s="9" t="s">
        <v>21</v>
      </c>
      <c r="D11" s="13">
        <v>2370</v>
      </c>
      <c r="E11" s="13">
        <v>1990</v>
      </c>
      <c r="F11" s="13">
        <v>2440</v>
      </c>
      <c r="G11" s="13">
        <v>6800</v>
      </c>
      <c r="H11" s="12">
        <f t="shared" si="0"/>
        <v>3</v>
      </c>
      <c r="I11" s="10" t="str">
        <f t="shared" si="1"/>
        <v>포상</v>
      </c>
    </row>
    <row r="12" spans="1:9" ht="18" customHeight="1" x14ac:dyDescent="0.3">
      <c r="A12" s="9" t="s">
        <v>15</v>
      </c>
      <c r="B12" s="9">
        <v>10001</v>
      </c>
      <c r="C12" s="9" t="s">
        <v>20</v>
      </c>
      <c r="D12" s="13">
        <v>2490</v>
      </c>
      <c r="E12" s="13">
        <v>2110</v>
      </c>
      <c r="F12" s="13">
        <v>2240</v>
      </c>
      <c r="G12" s="13">
        <v>6840</v>
      </c>
      <c r="H12" s="12">
        <f t="shared" si="0"/>
        <v>2</v>
      </c>
      <c r="I12" s="10" t="str">
        <f t="shared" si="1"/>
        <v>포상</v>
      </c>
    </row>
    <row r="13" spans="1:9" ht="18" customHeight="1" x14ac:dyDescent="0.3">
      <c r="A13" s="42" t="s">
        <v>31</v>
      </c>
      <c r="B13" s="43"/>
      <c r="C13" s="43"/>
      <c r="D13" s="44"/>
      <c r="E13" s="39">
        <f>DAVERAGE(A2:I12,D2,C2:C3)</f>
        <v>2545</v>
      </c>
      <c r="F13" s="39"/>
      <c r="G13" s="39"/>
      <c r="H13" s="38"/>
      <c r="I13" s="38"/>
    </row>
    <row r="14" spans="1:9" ht="18" customHeight="1" x14ac:dyDescent="0.3">
      <c r="A14" s="42" t="s">
        <v>29</v>
      </c>
      <c r="B14" s="43"/>
      <c r="C14" s="43"/>
      <c r="D14" s="44"/>
      <c r="E14" s="39">
        <f>MAX(G3:G12)-MIN(G3:G12)</f>
        <v>558</v>
      </c>
      <c r="F14" s="40"/>
      <c r="G14" s="40"/>
      <c r="H14" s="38"/>
      <c r="I14" s="38"/>
    </row>
    <row r="15" spans="1:9" ht="18" customHeight="1" x14ac:dyDescent="0.3">
      <c r="A15" s="42" t="s">
        <v>30</v>
      </c>
      <c r="B15" s="43"/>
      <c r="C15" s="43"/>
      <c r="D15" s="44"/>
      <c r="E15" s="41">
        <f>COUNTIF(F3:F12,"&gt;=2300")</f>
        <v>4</v>
      </c>
      <c r="F15" s="41"/>
      <c r="G15" s="41"/>
      <c r="H15" s="38"/>
      <c r="I15" s="38"/>
    </row>
  </sheetData>
  <sortState ref="A3:I13">
    <sortCondition descending="1" ref="B3:B13"/>
  </sortState>
  <mergeCells count="7">
    <mergeCell ref="H13:I15"/>
    <mergeCell ref="E13:G13"/>
    <mergeCell ref="E14:G14"/>
    <mergeCell ref="E15:G15"/>
    <mergeCell ref="A13:D13"/>
    <mergeCell ref="A14:D14"/>
    <mergeCell ref="A15:D15"/>
  </mergeCells>
  <phoneticPr fontId="1" type="noConversion"/>
  <conditionalFormatting sqref="A3:I12">
    <cfRule type="expression" dxfId="2" priority="1">
      <formula>$C3="영업3부"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1" sqref="H21"/>
    </sheetView>
  </sheetViews>
  <sheetFormatPr defaultRowHeight="16.5" outlineLevelRow="3" outlineLevelCol="1" x14ac:dyDescent="0.3"/>
  <cols>
    <col min="1" max="1" width="12.625" customWidth="1"/>
    <col min="2" max="2" width="11.625" customWidth="1"/>
    <col min="3" max="3" width="16.625" customWidth="1"/>
    <col min="4" max="6" width="12.625" customWidth="1" outlineLevel="1"/>
    <col min="7" max="7" width="12.625" customWidth="1"/>
  </cols>
  <sheetData>
    <row r="2" spans="1:7" ht="18" customHeight="1" x14ac:dyDescent="0.3">
      <c r="A2" s="5" t="s">
        <v>17</v>
      </c>
      <c r="B2" s="5" t="s">
        <v>3</v>
      </c>
      <c r="C2" s="5" t="s">
        <v>4</v>
      </c>
      <c r="D2" s="5" t="s">
        <v>22</v>
      </c>
      <c r="E2" s="5" t="s">
        <v>24</v>
      </c>
      <c r="F2" s="5" t="s">
        <v>26</v>
      </c>
      <c r="G2" s="5" t="s">
        <v>5</v>
      </c>
    </row>
    <row r="3" spans="1:7" ht="18" customHeight="1" outlineLevel="3" x14ac:dyDescent="0.3">
      <c r="A3" s="6" t="s">
        <v>6</v>
      </c>
      <c r="B3" s="4">
        <v>30002</v>
      </c>
      <c r="C3" s="4" t="s">
        <v>18</v>
      </c>
      <c r="D3" s="8">
        <v>2440</v>
      </c>
      <c r="E3" s="8">
        <v>2065</v>
      </c>
      <c r="F3" s="8">
        <v>2371</v>
      </c>
      <c r="G3" s="8">
        <v>6876</v>
      </c>
    </row>
    <row r="4" spans="1:7" ht="18" customHeight="1" outlineLevel="3" x14ac:dyDescent="0.3">
      <c r="A4" s="6" t="s">
        <v>11</v>
      </c>
      <c r="B4" s="4">
        <v>20003</v>
      </c>
      <c r="C4" s="4" t="s">
        <v>18</v>
      </c>
      <c r="D4" s="8">
        <v>2650</v>
      </c>
      <c r="E4" s="8">
        <v>2040</v>
      </c>
      <c r="F4" s="8">
        <v>2110</v>
      </c>
      <c r="G4" s="8">
        <v>6800</v>
      </c>
    </row>
    <row r="5" spans="1:7" s="3" customFormat="1" ht="18" customHeight="1" outlineLevel="2" x14ac:dyDescent="0.3">
      <c r="A5" s="6"/>
      <c r="B5" s="7"/>
      <c r="C5" s="14" t="s">
        <v>36</v>
      </c>
      <c r="D5" s="8"/>
      <c r="E5" s="8"/>
      <c r="F5" s="8"/>
      <c r="G5" s="8">
        <f>SUBTOTAL(1,G3:G4)</f>
        <v>6838</v>
      </c>
    </row>
    <row r="6" spans="1:7" s="3" customFormat="1" ht="18" customHeight="1" outlineLevel="1" x14ac:dyDescent="0.3">
      <c r="A6" s="6"/>
      <c r="B6" s="7"/>
      <c r="C6" s="14" t="s">
        <v>32</v>
      </c>
      <c r="D6" s="8">
        <f>SUBTOTAL(4,D3:D4)</f>
        <v>2650</v>
      </c>
      <c r="E6" s="8">
        <f>SUBTOTAL(4,E3:E4)</f>
        <v>2065</v>
      </c>
      <c r="F6" s="8">
        <f>SUBTOTAL(4,F3:F4)</f>
        <v>2371</v>
      </c>
      <c r="G6" s="8"/>
    </row>
    <row r="7" spans="1:7" ht="18" customHeight="1" outlineLevel="3" x14ac:dyDescent="0.3">
      <c r="A7" s="6" t="s">
        <v>7</v>
      </c>
      <c r="B7" s="4">
        <v>20001</v>
      </c>
      <c r="C7" s="4" t="s">
        <v>20</v>
      </c>
      <c r="D7" s="8">
        <v>2262</v>
      </c>
      <c r="E7" s="8">
        <v>2015</v>
      </c>
      <c r="F7" s="8">
        <v>2452</v>
      </c>
      <c r="G7" s="8">
        <v>6729</v>
      </c>
    </row>
    <row r="8" spans="1:7" ht="18" customHeight="1" outlineLevel="3" x14ac:dyDescent="0.3">
      <c r="A8" s="6" t="s">
        <v>8</v>
      </c>
      <c r="B8" s="4">
        <v>30003</v>
      </c>
      <c r="C8" s="4" t="s">
        <v>20</v>
      </c>
      <c r="D8" s="8">
        <v>2575</v>
      </c>
      <c r="E8" s="8">
        <v>2058</v>
      </c>
      <c r="F8" s="8">
        <v>2155</v>
      </c>
      <c r="G8" s="8">
        <v>6788</v>
      </c>
    </row>
    <row r="9" spans="1:7" ht="18" customHeight="1" outlineLevel="3" x14ac:dyDescent="0.3">
      <c r="A9" s="6" t="s">
        <v>10</v>
      </c>
      <c r="B9" s="4">
        <v>10003</v>
      </c>
      <c r="C9" s="4" t="s">
        <v>20</v>
      </c>
      <c r="D9" s="8">
        <v>2272</v>
      </c>
      <c r="E9" s="8">
        <v>2085</v>
      </c>
      <c r="F9" s="8">
        <v>2374</v>
      </c>
      <c r="G9" s="8">
        <v>6731</v>
      </c>
    </row>
    <row r="10" spans="1:7" ht="18" customHeight="1" outlineLevel="3" x14ac:dyDescent="0.3">
      <c r="A10" s="6" t="s">
        <v>12</v>
      </c>
      <c r="B10" s="4">
        <v>30001</v>
      </c>
      <c r="C10" s="4" t="s">
        <v>20</v>
      </c>
      <c r="D10" s="8">
        <v>2620</v>
      </c>
      <c r="E10" s="8">
        <v>1899</v>
      </c>
      <c r="F10" s="8">
        <v>2240</v>
      </c>
      <c r="G10" s="8">
        <v>6759</v>
      </c>
    </row>
    <row r="11" spans="1:7" ht="18" customHeight="1" outlineLevel="3" x14ac:dyDescent="0.3">
      <c r="A11" s="6" t="s">
        <v>13</v>
      </c>
      <c r="B11" s="4">
        <v>20002</v>
      </c>
      <c r="C11" s="4" t="s">
        <v>20</v>
      </c>
      <c r="D11" s="8">
        <v>2290</v>
      </c>
      <c r="E11" s="8">
        <v>1940</v>
      </c>
      <c r="F11" s="8">
        <v>2088</v>
      </c>
      <c r="G11" s="8">
        <v>6318</v>
      </c>
    </row>
    <row r="12" spans="1:7" ht="18" customHeight="1" outlineLevel="3" x14ac:dyDescent="0.3">
      <c r="A12" s="6" t="s">
        <v>15</v>
      </c>
      <c r="B12" s="4">
        <v>10001</v>
      </c>
      <c r="C12" s="4" t="s">
        <v>20</v>
      </c>
      <c r="D12" s="8">
        <v>2490</v>
      </c>
      <c r="E12" s="8">
        <v>2110</v>
      </c>
      <c r="F12" s="8">
        <v>2240</v>
      </c>
      <c r="G12" s="8">
        <v>6840</v>
      </c>
    </row>
    <row r="13" spans="1:7" s="3" customFormat="1" ht="18" customHeight="1" outlineLevel="2" x14ac:dyDescent="0.3">
      <c r="A13" s="6"/>
      <c r="B13" s="7"/>
      <c r="C13" s="14" t="s">
        <v>37</v>
      </c>
      <c r="D13" s="8"/>
      <c r="E13" s="8"/>
      <c r="F13" s="8"/>
      <c r="G13" s="8">
        <f>SUBTOTAL(1,G7:G12)</f>
        <v>6694.166666666667</v>
      </c>
    </row>
    <row r="14" spans="1:7" s="3" customFormat="1" ht="18" customHeight="1" outlineLevel="1" x14ac:dyDescent="0.3">
      <c r="A14" s="6"/>
      <c r="B14" s="7"/>
      <c r="C14" s="14" t="s">
        <v>33</v>
      </c>
      <c r="D14" s="8">
        <f>SUBTOTAL(4,D7:D12)</f>
        <v>2620</v>
      </c>
      <c r="E14" s="8">
        <f>SUBTOTAL(4,E7:E12)</f>
        <v>2110</v>
      </c>
      <c r="F14" s="8">
        <f>SUBTOTAL(4,F7:F12)</f>
        <v>2452</v>
      </c>
      <c r="G14" s="8"/>
    </row>
    <row r="15" spans="1:7" ht="18" customHeight="1" outlineLevel="3" x14ac:dyDescent="0.3">
      <c r="A15" s="6" t="s">
        <v>9</v>
      </c>
      <c r="B15" s="4">
        <v>30004</v>
      </c>
      <c r="C15" s="4" t="s">
        <v>21</v>
      </c>
      <c r="D15" s="8">
        <v>2125</v>
      </c>
      <c r="E15" s="8">
        <v>2015</v>
      </c>
      <c r="F15" s="8">
        <v>2240</v>
      </c>
      <c r="G15" s="8">
        <v>6380</v>
      </c>
    </row>
    <row r="16" spans="1:7" ht="18" customHeight="1" outlineLevel="3" x14ac:dyDescent="0.3">
      <c r="A16" s="6" t="s">
        <v>14</v>
      </c>
      <c r="B16" s="4">
        <v>10002</v>
      </c>
      <c r="C16" s="4" t="s">
        <v>21</v>
      </c>
      <c r="D16" s="8">
        <v>2370</v>
      </c>
      <c r="E16" s="8">
        <v>1990</v>
      </c>
      <c r="F16" s="8">
        <v>2440</v>
      </c>
      <c r="G16" s="8">
        <v>6800</v>
      </c>
    </row>
    <row r="17" spans="1:7" s="3" customFormat="1" ht="18" customHeight="1" outlineLevel="2" x14ac:dyDescent="0.3">
      <c r="A17" s="15"/>
      <c r="B17" s="16"/>
      <c r="C17" s="17" t="s">
        <v>38</v>
      </c>
      <c r="D17" s="18"/>
      <c r="E17" s="18"/>
      <c r="F17" s="18"/>
      <c r="G17" s="18">
        <f>SUBTOTAL(1,G15:G16)</f>
        <v>6590</v>
      </c>
    </row>
    <row r="18" spans="1:7" s="3" customFormat="1" ht="18" customHeight="1" outlineLevel="1" x14ac:dyDescent="0.3">
      <c r="A18" s="15"/>
      <c r="B18" s="16"/>
      <c r="C18" s="17" t="s">
        <v>34</v>
      </c>
      <c r="D18" s="18">
        <f>SUBTOTAL(4,D15:D16)</f>
        <v>2370</v>
      </c>
      <c r="E18" s="18">
        <f>SUBTOTAL(4,E15:E16)</f>
        <v>2015</v>
      </c>
      <c r="F18" s="18">
        <f>SUBTOTAL(4,F15:F16)</f>
        <v>2440</v>
      </c>
      <c r="G18" s="18"/>
    </row>
    <row r="19" spans="1:7" s="3" customFormat="1" ht="18" customHeight="1" x14ac:dyDescent="0.3">
      <c r="A19" s="15"/>
      <c r="B19" s="16"/>
      <c r="C19" s="17" t="s">
        <v>39</v>
      </c>
      <c r="D19" s="18"/>
      <c r="E19" s="18"/>
      <c r="F19" s="18"/>
      <c r="G19" s="18">
        <f>SUBTOTAL(1,G3:G16)</f>
        <v>6702.1</v>
      </c>
    </row>
    <row r="20" spans="1:7" s="3" customFormat="1" ht="18" customHeight="1" x14ac:dyDescent="0.3">
      <c r="A20" s="15"/>
      <c r="B20" s="16"/>
      <c r="C20" s="17" t="s">
        <v>35</v>
      </c>
      <c r="D20" s="18">
        <f>SUBTOTAL(4,D3:D16)</f>
        <v>2650</v>
      </c>
      <c r="E20" s="18">
        <f>SUBTOTAL(4,E3:E16)</f>
        <v>2110</v>
      </c>
      <c r="F20" s="18">
        <f>SUBTOTAL(4,F3:F16)</f>
        <v>2452</v>
      </c>
      <c r="G20" s="18"/>
    </row>
  </sheetData>
  <sortState ref="A3:G12">
    <sortCondition ref="C2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H21" sqref="H21"/>
    </sheetView>
  </sheetViews>
  <sheetFormatPr defaultRowHeight="16.5" x14ac:dyDescent="0.3"/>
  <cols>
    <col min="1" max="1" width="16.625" customWidth="1"/>
    <col min="2" max="3" width="11.625" customWidth="1"/>
    <col min="4" max="7" width="12.625" customWidth="1"/>
  </cols>
  <sheetData>
    <row r="2" spans="1:7" ht="18" customHeight="1" x14ac:dyDescent="0.3">
      <c r="A2" s="5" t="s">
        <v>17</v>
      </c>
      <c r="B2" s="5" t="s">
        <v>3</v>
      </c>
      <c r="C2" s="5" t="s">
        <v>4</v>
      </c>
      <c r="D2" s="5" t="s">
        <v>22</v>
      </c>
      <c r="E2" s="5" t="s">
        <v>24</v>
      </c>
      <c r="F2" s="5" t="s">
        <v>26</v>
      </c>
      <c r="G2" s="5" t="s">
        <v>5</v>
      </c>
    </row>
    <row r="3" spans="1:7" ht="18" customHeight="1" x14ac:dyDescent="0.3">
      <c r="A3" s="6" t="s">
        <v>6</v>
      </c>
      <c r="B3" s="4">
        <v>30002</v>
      </c>
      <c r="C3" s="4" t="s">
        <v>18</v>
      </c>
      <c r="D3" s="8">
        <v>2440</v>
      </c>
      <c r="E3" s="8">
        <v>2065</v>
      </c>
      <c r="F3" s="8">
        <v>2371</v>
      </c>
      <c r="G3" s="8">
        <v>6876</v>
      </c>
    </row>
    <row r="4" spans="1:7" ht="18" customHeight="1" x14ac:dyDescent="0.3">
      <c r="A4" s="6" t="s">
        <v>7</v>
      </c>
      <c r="B4" s="4">
        <v>20001</v>
      </c>
      <c r="C4" s="4" t="s">
        <v>20</v>
      </c>
      <c r="D4" s="8">
        <v>2262</v>
      </c>
      <c r="E4" s="8">
        <v>2015</v>
      </c>
      <c r="F4" s="8">
        <v>2452</v>
      </c>
      <c r="G4" s="8">
        <v>6729</v>
      </c>
    </row>
    <row r="5" spans="1:7" ht="18" customHeight="1" x14ac:dyDescent="0.3">
      <c r="A5" s="6" t="s">
        <v>8</v>
      </c>
      <c r="B5" s="4">
        <v>30003</v>
      </c>
      <c r="C5" s="4" t="s">
        <v>20</v>
      </c>
      <c r="D5" s="8">
        <v>2575</v>
      </c>
      <c r="E5" s="8">
        <v>2058</v>
      </c>
      <c r="F5" s="8">
        <v>2155</v>
      </c>
      <c r="G5" s="8">
        <v>6788</v>
      </c>
    </row>
    <row r="6" spans="1:7" ht="18" customHeight="1" x14ac:dyDescent="0.3">
      <c r="A6" s="6" t="s">
        <v>9</v>
      </c>
      <c r="B6" s="4">
        <v>30004</v>
      </c>
      <c r="C6" s="4" t="s">
        <v>21</v>
      </c>
      <c r="D6" s="8">
        <v>2125</v>
      </c>
      <c r="E6" s="8">
        <v>2015</v>
      </c>
      <c r="F6" s="8">
        <v>2240</v>
      </c>
      <c r="G6" s="8">
        <v>6380</v>
      </c>
    </row>
    <row r="7" spans="1:7" ht="18" customHeight="1" x14ac:dyDescent="0.3">
      <c r="A7" s="6" t="s">
        <v>10</v>
      </c>
      <c r="B7" s="4">
        <v>10003</v>
      </c>
      <c r="C7" s="4" t="s">
        <v>20</v>
      </c>
      <c r="D7" s="8">
        <v>2272</v>
      </c>
      <c r="E7" s="8">
        <v>2085</v>
      </c>
      <c r="F7" s="8">
        <v>2374</v>
      </c>
      <c r="G7" s="8">
        <v>6731</v>
      </c>
    </row>
    <row r="8" spans="1:7" ht="18" customHeight="1" x14ac:dyDescent="0.3">
      <c r="A8" s="6" t="s">
        <v>11</v>
      </c>
      <c r="B8" s="4">
        <v>20003</v>
      </c>
      <c r="C8" s="4" t="s">
        <v>18</v>
      </c>
      <c r="D8" s="8">
        <v>2650</v>
      </c>
      <c r="E8" s="8">
        <v>2040</v>
      </c>
      <c r="F8" s="8">
        <v>2110</v>
      </c>
      <c r="G8" s="8">
        <v>6800</v>
      </c>
    </row>
    <row r="9" spans="1:7" ht="18" customHeight="1" x14ac:dyDescent="0.3">
      <c r="A9" s="6" t="s">
        <v>12</v>
      </c>
      <c r="B9" s="4">
        <v>30001</v>
      </c>
      <c r="C9" s="4" t="s">
        <v>20</v>
      </c>
      <c r="D9" s="8">
        <v>2620</v>
      </c>
      <c r="E9" s="8">
        <v>1899</v>
      </c>
      <c r="F9" s="8">
        <v>2240</v>
      </c>
      <c r="G9" s="8">
        <v>6759</v>
      </c>
    </row>
    <row r="10" spans="1:7" ht="18" customHeight="1" x14ac:dyDescent="0.3">
      <c r="A10" s="6" t="s">
        <v>13</v>
      </c>
      <c r="B10" s="4">
        <v>20002</v>
      </c>
      <c r="C10" s="4" t="s">
        <v>20</v>
      </c>
      <c r="D10" s="8">
        <v>2290</v>
      </c>
      <c r="E10" s="8">
        <v>1940</v>
      </c>
      <c r="F10" s="8">
        <v>2088</v>
      </c>
      <c r="G10" s="8">
        <v>6318</v>
      </c>
    </row>
    <row r="11" spans="1:7" ht="18" customHeight="1" x14ac:dyDescent="0.3">
      <c r="A11" s="6" t="s">
        <v>14</v>
      </c>
      <c r="B11" s="4">
        <v>10002</v>
      </c>
      <c r="C11" s="4" t="s">
        <v>21</v>
      </c>
      <c r="D11" s="8">
        <v>2370</v>
      </c>
      <c r="E11" s="8">
        <v>1990</v>
      </c>
      <c r="F11" s="8">
        <v>2440</v>
      </c>
      <c r="G11" s="8">
        <v>6800</v>
      </c>
    </row>
    <row r="12" spans="1:7" ht="18" customHeight="1" x14ac:dyDescent="0.3">
      <c r="A12" s="6" t="s">
        <v>15</v>
      </c>
      <c r="B12" s="4">
        <v>10001</v>
      </c>
      <c r="C12" s="4" t="s">
        <v>20</v>
      </c>
      <c r="D12" s="8">
        <v>2490</v>
      </c>
      <c r="E12" s="8">
        <v>2110</v>
      </c>
      <c r="F12" s="8">
        <v>2240</v>
      </c>
      <c r="G12" s="8">
        <v>6840</v>
      </c>
    </row>
    <row r="13" spans="1:7" ht="18" customHeight="1" x14ac:dyDescent="0.3"/>
    <row r="14" spans="1:7" ht="18" customHeight="1" x14ac:dyDescent="0.3">
      <c r="A14" s="5" t="s">
        <v>16</v>
      </c>
    </row>
    <row r="15" spans="1:7" ht="18" customHeight="1" x14ac:dyDescent="0.3">
      <c r="A15" s="2" t="b">
        <f>OR(C3="영업1부",G3&gt;=6820)</f>
        <v>1</v>
      </c>
    </row>
    <row r="18" spans="1:4" x14ac:dyDescent="0.3">
      <c r="A18" s="5" t="s">
        <v>17</v>
      </c>
      <c r="B18" s="5" t="s">
        <v>3</v>
      </c>
      <c r="C18" s="5" t="s">
        <v>26</v>
      </c>
      <c r="D18" s="5" t="s">
        <v>5</v>
      </c>
    </row>
    <row r="19" spans="1:4" x14ac:dyDescent="0.3">
      <c r="A19" s="6" t="s">
        <v>6</v>
      </c>
      <c r="B19" s="7">
        <v>30002</v>
      </c>
      <c r="C19" s="8">
        <v>2371</v>
      </c>
      <c r="D19" s="8">
        <v>6876</v>
      </c>
    </row>
    <row r="20" spans="1:4" x14ac:dyDescent="0.3">
      <c r="A20" s="6" t="s">
        <v>11</v>
      </c>
      <c r="B20" s="7">
        <v>20003</v>
      </c>
      <c r="C20" s="8">
        <v>2110</v>
      </c>
      <c r="D20" s="8">
        <v>6800</v>
      </c>
    </row>
    <row r="21" spans="1:4" x14ac:dyDescent="0.3">
      <c r="A21" s="6" t="s">
        <v>15</v>
      </c>
      <c r="B21" s="7">
        <v>10001</v>
      </c>
      <c r="C21" s="8">
        <v>2240</v>
      </c>
      <c r="D21" s="8">
        <v>6840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21"/>
  <sheetViews>
    <sheetView showGridLines="0" workbookViewId="0">
      <selection activeCell="H22" sqref="H22"/>
    </sheetView>
  </sheetViews>
  <sheetFormatPr defaultRowHeight="16.5" outlineLevelRow="1" outlineLevelCol="1" x14ac:dyDescent="0.3"/>
  <cols>
    <col min="3" max="3" width="6.875" customWidth="1"/>
    <col min="4" max="6" width="15.625" bestFit="1" customWidth="1" outlineLevel="1"/>
  </cols>
  <sheetData>
    <row r="1" spans="2:6" ht="17.25" thickBot="1" x14ac:dyDescent="0.35"/>
    <row r="2" spans="2:6" x14ac:dyDescent="0.3">
      <c r="B2" s="23" t="s">
        <v>54</v>
      </c>
      <c r="C2" s="24"/>
      <c r="D2" s="30"/>
      <c r="E2" s="30"/>
      <c r="F2" s="30"/>
    </row>
    <row r="3" spans="2:6" collapsed="1" x14ac:dyDescent="0.3">
      <c r="B3" s="22"/>
      <c r="C3" s="22"/>
      <c r="D3" s="31" t="s">
        <v>56</v>
      </c>
      <c r="E3" s="31" t="s">
        <v>52</v>
      </c>
      <c r="F3" s="31" t="s">
        <v>53</v>
      </c>
    </row>
    <row r="4" spans="2:6" ht="54" hidden="1" outlineLevel="1" x14ac:dyDescent="0.3">
      <c r="B4" s="26"/>
      <c r="C4" s="26"/>
      <c r="D4" s="19"/>
      <c r="E4" s="33" t="s">
        <v>69</v>
      </c>
      <c r="F4" s="33" t="s">
        <v>69</v>
      </c>
    </row>
    <row r="5" spans="2:6" x14ac:dyDescent="0.3">
      <c r="B5" s="27" t="s">
        <v>55</v>
      </c>
      <c r="C5" s="28"/>
      <c r="D5" s="25"/>
      <c r="E5" s="25"/>
      <c r="F5" s="25"/>
    </row>
    <row r="6" spans="2:6" outlineLevel="1" x14ac:dyDescent="0.3">
      <c r="B6" s="26"/>
      <c r="C6" s="26" t="s">
        <v>40</v>
      </c>
      <c r="D6" s="20">
        <v>2015</v>
      </c>
      <c r="E6" s="32">
        <v>2195</v>
      </c>
      <c r="F6" s="32">
        <v>1835</v>
      </c>
    </row>
    <row r="7" spans="2:6" outlineLevel="1" x14ac:dyDescent="0.3">
      <c r="B7" s="26"/>
      <c r="C7" s="26" t="s">
        <v>41</v>
      </c>
      <c r="D7" s="20">
        <v>2058</v>
      </c>
      <c r="E7" s="32">
        <v>2238</v>
      </c>
      <c r="F7" s="32">
        <v>1878</v>
      </c>
    </row>
    <row r="8" spans="2:6" outlineLevel="1" x14ac:dyDescent="0.3">
      <c r="B8" s="26"/>
      <c r="C8" s="26" t="s">
        <v>42</v>
      </c>
      <c r="D8" s="20">
        <v>2085</v>
      </c>
      <c r="E8" s="32">
        <v>2265</v>
      </c>
      <c r="F8" s="32">
        <v>1905</v>
      </c>
    </row>
    <row r="9" spans="2:6" outlineLevel="1" x14ac:dyDescent="0.3">
      <c r="B9" s="26"/>
      <c r="C9" s="26" t="s">
        <v>43</v>
      </c>
      <c r="D9" s="20">
        <v>1899</v>
      </c>
      <c r="E9" s="32">
        <v>2079</v>
      </c>
      <c r="F9" s="32">
        <v>1719</v>
      </c>
    </row>
    <row r="10" spans="2:6" outlineLevel="1" x14ac:dyDescent="0.3">
      <c r="B10" s="26"/>
      <c r="C10" s="26" t="s">
        <v>44</v>
      </c>
      <c r="D10" s="20">
        <v>1940</v>
      </c>
      <c r="E10" s="32">
        <v>2120</v>
      </c>
      <c r="F10" s="32">
        <v>1760</v>
      </c>
    </row>
    <row r="11" spans="2:6" outlineLevel="1" x14ac:dyDescent="0.3">
      <c r="B11" s="26"/>
      <c r="C11" s="26" t="s">
        <v>45</v>
      </c>
      <c r="D11" s="20">
        <v>2110</v>
      </c>
      <c r="E11" s="32">
        <v>2290</v>
      </c>
      <c r="F11" s="32">
        <v>1930</v>
      </c>
    </row>
    <row r="12" spans="2:6" x14ac:dyDescent="0.3">
      <c r="B12" s="27" t="s">
        <v>57</v>
      </c>
      <c r="C12" s="28"/>
      <c r="D12" s="25"/>
      <c r="E12" s="25"/>
      <c r="F12" s="25"/>
    </row>
    <row r="13" spans="2:6" outlineLevel="1" x14ac:dyDescent="0.3">
      <c r="B13" s="26"/>
      <c r="C13" s="26" t="s">
        <v>46</v>
      </c>
      <c r="D13" s="20">
        <v>6729</v>
      </c>
      <c r="E13" s="20">
        <v>6909</v>
      </c>
      <c r="F13" s="20">
        <v>6549</v>
      </c>
    </row>
    <row r="14" spans="2:6" outlineLevel="1" x14ac:dyDescent="0.3">
      <c r="B14" s="26"/>
      <c r="C14" s="26" t="s">
        <v>47</v>
      </c>
      <c r="D14" s="20">
        <v>6788</v>
      </c>
      <c r="E14" s="20">
        <v>6968</v>
      </c>
      <c r="F14" s="20">
        <v>6608</v>
      </c>
    </row>
    <row r="15" spans="2:6" outlineLevel="1" x14ac:dyDescent="0.3">
      <c r="B15" s="26"/>
      <c r="C15" s="26" t="s">
        <v>48</v>
      </c>
      <c r="D15" s="20">
        <v>6731</v>
      </c>
      <c r="E15" s="20">
        <v>6911</v>
      </c>
      <c r="F15" s="20">
        <v>6551</v>
      </c>
    </row>
    <row r="16" spans="2:6" outlineLevel="1" x14ac:dyDescent="0.3">
      <c r="B16" s="26"/>
      <c r="C16" s="26" t="s">
        <v>49</v>
      </c>
      <c r="D16" s="20">
        <v>6759</v>
      </c>
      <c r="E16" s="20">
        <v>6939</v>
      </c>
      <c r="F16" s="20">
        <v>6579</v>
      </c>
    </row>
    <row r="17" spans="2:6" outlineLevel="1" x14ac:dyDescent="0.3">
      <c r="B17" s="26"/>
      <c r="C17" s="26" t="s">
        <v>50</v>
      </c>
      <c r="D17" s="20">
        <v>6318</v>
      </c>
      <c r="E17" s="20">
        <v>6498</v>
      </c>
      <c r="F17" s="20">
        <v>6138</v>
      </c>
    </row>
    <row r="18" spans="2:6" ht="17.25" outlineLevel="1" thickBot="1" x14ac:dyDescent="0.35">
      <c r="B18" s="29"/>
      <c r="C18" s="29" t="s">
        <v>51</v>
      </c>
      <c r="D18" s="21">
        <v>6840</v>
      </c>
      <c r="E18" s="21">
        <v>7020</v>
      </c>
      <c r="F18" s="21">
        <v>6660</v>
      </c>
    </row>
    <row r="19" spans="2:6" x14ac:dyDescent="0.3">
      <c r="B19" t="s">
        <v>58</v>
      </c>
    </row>
    <row r="20" spans="2:6" x14ac:dyDescent="0.3">
      <c r="B20" t="s">
        <v>59</v>
      </c>
    </row>
    <row r="21" spans="2:6" x14ac:dyDescent="0.3">
      <c r="B21" t="s">
        <v>60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D28" sqref="D28"/>
    </sheetView>
  </sheetViews>
  <sheetFormatPr defaultRowHeight="16.5" x14ac:dyDescent="0.3"/>
  <cols>
    <col min="1" max="1" width="12.625" customWidth="1"/>
    <col min="2" max="3" width="11.625" customWidth="1"/>
    <col min="4" max="7" width="12.625" customWidth="1"/>
  </cols>
  <sheetData>
    <row r="2" spans="1:7" ht="18" customHeight="1" x14ac:dyDescent="0.3">
      <c r="A2" s="5" t="s">
        <v>17</v>
      </c>
      <c r="B2" s="5" t="s">
        <v>3</v>
      </c>
      <c r="C2" s="5" t="s">
        <v>4</v>
      </c>
      <c r="D2" s="5" t="s">
        <v>22</v>
      </c>
      <c r="E2" s="5" t="s">
        <v>24</v>
      </c>
      <c r="F2" s="5" t="s">
        <v>26</v>
      </c>
      <c r="G2" s="5" t="s">
        <v>5</v>
      </c>
    </row>
    <row r="3" spans="1:7" ht="18" customHeight="1" x14ac:dyDescent="0.3">
      <c r="A3" s="6" t="s">
        <v>6</v>
      </c>
      <c r="B3" s="4">
        <v>30002</v>
      </c>
      <c r="C3" s="4" t="s">
        <v>18</v>
      </c>
      <c r="D3" s="8">
        <v>2440</v>
      </c>
      <c r="E3" s="8">
        <v>2065</v>
      </c>
      <c r="F3" s="8">
        <v>2371</v>
      </c>
      <c r="G3" s="8">
        <f t="shared" ref="G3:G12" si="0">SUM(D3:F3)</f>
        <v>6876</v>
      </c>
    </row>
    <row r="4" spans="1:7" ht="18" customHeight="1" x14ac:dyDescent="0.3">
      <c r="A4" s="6" t="s">
        <v>11</v>
      </c>
      <c r="B4" s="4">
        <v>20003</v>
      </c>
      <c r="C4" s="4" t="s">
        <v>18</v>
      </c>
      <c r="D4" s="8">
        <v>2650</v>
      </c>
      <c r="E4" s="8">
        <v>2040</v>
      </c>
      <c r="F4" s="8">
        <v>2110</v>
      </c>
      <c r="G4" s="8">
        <f t="shared" si="0"/>
        <v>6800</v>
      </c>
    </row>
    <row r="5" spans="1:7" ht="18" customHeight="1" x14ac:dyDescent="0.3">
      <c r="A5" s="6" t="s">
        <v>7</v>
      </c>
      <c r="B5" s="4">
        <v>20001</v>
      </c>
      <c r="C5" s="4" t="s">
        <v>20</v>
      </c>
      <c r="D5" s="8">
        <v>2262</v>
      </c>
      <c r="E5" s="8">
        <v>2015</v>
      </c>
      <c r="F5" s="8">
        <v>2452</v>
      </c>
      <c r="G5" s="8">
        <f t="shared" si="0"/>
        <v>6729</v>
      </c>
    </row>
    <row r="6" spans="1:7" ht="18" customHeight="1" x14ac:dyDescent="0.3">
      <c r="A6" s="6" t="s">
        <v>8</v>
      </c>
      <c r="B6" s="4">
        <v>30003</v>
      </c>
      <c r="C6" s="4" t="s">
        <v>20</v>
      </c>
      <c r="D6" s="8">
        <v>2575</v>
      </c>
      <c r="E6" s="8">
        <v>2058</v>
      </c>
      <c r="F6" s="8">
        <v>2155</v>
      </c>
      <c r="G6" s="8">
        <f t="shared" si="0"/>
        <v>6788</v>
      </c>
    </row>
    <row r="7" spans="1:7" ht="18" customHeight="1" x14ac:dyDescent="0.3">
      <c r="A7" s="6" t="s">
        <v>10</v>
      </c>
      <c r="B7" s="4">
        <v>10003</v>
      </c>
      <c r="C7" s="4" t="s">
        <v>20</v>
      </c>
      <c r="D7" s="8">
        <v>2272</v>
      </c>
      <c r="E7" s="8">
        <v>2085</v>
      </c>
      <c r="F7" s="8">
        <v>2374</v>
      </c>
      <c r="G7" s="8">
        <f t="shared" si="0"/>
        <v>6731</v>
      </c>
    </row>
    <row r="8" spans="1:7" ht="18" customHeight="1" x14ac:dyDescent="0.3">
      <c r="A8" s="6" t="s">
        <v>12</v>
      </c>
      <c r="B8" s="4">
        <v>30001</v>
      </c>
      <c r="C8" s="4" t="s">
        <v>20</v>
      </c>
      <c r="D8" s="8">
        <v>2620</v>
      </c>
      <c r="E8" s="8">
        <v>1899</v>
      </c>
      <c r="F8" s="8">
        <v>2240</v>
      </c>
      <c r="G8" s="8">
        <f t="shared" si="0"/>
        <v>6759</v>
      </c>
    </row>
    <row r="9" spans="1:7" ht="18" customHeight="1" x14ac:dyDescent="0.3">
      <c r="A9" s="6" t="s">
        <v>13</v>
      </c>
      <c r="B9" s="4">
        <v>20002</v>
      </c>
      <c r="C9" s="4" t="s">
        <v>20</v>
      </c>
      <c r="D9" s="8">
        <v>2290</v>
      </c>
      <c r="E9" s="8">
        <v>1940</v>
      </c>
      <c r="F9" s="8">
        <v>2088</v>
      </c>
      <c r="G9" s="8">
        <f t="shared" si="0"/>
        <v>6318</v>
      </c>
    </row>
    <row r="10" spans="1:7" ht="18" customHeight="1" x14ac:dyDescent="0.3">
      <c r="A10" s="6" t="s">
        <v>15</v>
      </c>
      <c r="B10" s="4">
        <v>10001</v>
      </c>
      <c r="C10" s="4" t="s">
        <v>20</v>
      </c>
      <c r="D10" s="8">
        <v>2490</v>
      </c>
      <c r="E10" s="8">
        <v>2110</v>
      </c>
      <c r="F10" s="8">
        <v>2240</v>
      </c>
      <c r="G10" s="8">
        <f t="shared" si="0"/>
        <v>6840</v>
      </c>
    </row>
    <row r="11" spans="1:7" ht="18" customHeight="1" x14ac:dyDescent="0.3">
      <c r="A11" s="6" t="s">
        <v>9</v>
      </c>
      <c r="B11" s="4">
        <v>30004</v>
      </c>
      <c r="C11" s="4" t="s">
        <v>21</v>
      </c>
      <c r="D11" s="8">
        <v>2125</v>
      </c>
      <c r="E11" s="8">
        <v>2015</v>
      </c>
      <c r="F11" s="8">
        <v>2240</v>
      </c>
      <c r="G11" s="8">
        <f t="shared" si="0"/>
        <v>6380</v>
      </c>
    </row>
    <row r="12" spans="1:7" ht="18" customHeight="1" x14ac:dyDescent="0.3">
      <c r="A12" s="6" t="s">
        <v>14</v>
      </c>
      <c r="B12" s="4">
        <v>10002</v>
      </c>
      <c r="C12" s="4" t="s">
        <v>21</v>
      </c>
      <c r="D12" s="8">
        <v>2370</v>
      </c>
      <c r="E12" s="8">
        <v>1990</v>
      </c>
      <c r="F12" s="8">
        <v>2440</v>
      </c>
      <c r="G12" s="8">
        <f t="shared" si="0"/>
        <v>6800</v>
      </c>
    </row>
  </sheetData>
  <scenarios current="1" sqref="G5:G10">
    <scenario name="판매량 180 증가" locked="1" count="6" user="김현우" comment="만든 사람 김현우 날짜 2016-10-07_x000a_수정한 사람 김현우 날짜 2016-10-24">
      <inputCells r="E5" val="2195" numFmtId="176"/>
      <inputCells r="E6" val="2238" numFmtId="176"/>
      <inputCells r="E7" val="2265" numFmtId="176"/>
      <inputCells r="E8" val="2079" numFmtId="176"/>
      <inputCells r="E9" val="2120" numFmtId="176"/>
      <inputCells r="E10" val="2290" numFmtId="176"/>
    </scenario>
    <scenario name="판매량 180 감소" locked="1" count="6" user="김현우" comment="만든 사람 김현우 날짜 2016-10-07_x000a_수정한 사람 김현우 날짜 2016-10-24">
      <inputCells r="E5" val="1835" numFmtId="176"/>
      <inputCells r="E6" val="1878" numFmtId="176"/>
      <inputCells r="E7" val="1905" numFmtId="176"/>
      <inputCells r="E8" val="1719" numFmtId="176"/>
      <inputCells r="E9" val="1760" numFmtId="176"/>
      <inputCells r="E10" val="1930" numFmtId="176"/>
    </scenario>
  </scenarios>
  <sortState ref="A3:G12">
    <sortCondition ref="C2"/>
  </sortState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workbookViewId="0">
      <selection activeCell="F16" sqref="F16"/>
    </sheetView>
  </sheetViews>
  <sheetFormatPr defaultRowHeight="16.5" x14ac:dyDescent="0.3"/>
  <cols>
    <col min="1" max="1" width="22.125" customWidth="1"/>
    <col min="2" max="2" width="16.875" customWidth="1"/>
    <col min="3" max="5" width="12.625" customWidth="1"/>
    <col min="6" max="12" width="7.375" customWidth="1"/>
    <col min="13" max="21" width="17.375" bestFit="1" customWidth="1"/>
    <col min="22" max="23" width="17.375" customWidth="1"/>
    <col min="24" max="31" width="17.375" bestFit="1" customWidth="1"/>
    <col min="32" max="34" width="22.125" bestFit="1" customWidth="1"/>
  </cols>
  <sheetData>
    <row r="3" spans="1:5" x14ac:dyDescent="0.3">
      <c r="A3" s="34"/>
      <c r="B3" s="34"/>
      <c r="C3" s="35" t="s">
        <v>17</v>
      </c>
      <c r="D3" s="34"/>
      <c r="E3" s="34"/>
    </row>
    <row r="4" spans="1:5" x14ac:dyDescent="0.3">
      <c r="A4" s="35" t="s">
        <v>4</v>
      </c>
      <c r="B4" s="35" t="s">
        <v>68</v>
      </c>
      <c r="C4" s="36" t="s">
        <v>11</v>
      </c>
      <c r="D4" s="36" t="s">
        <v>9</v>
      </c>
      <c r="E4" s="36" t="s">
        <v>7</v>
      </c>
    </row>
    <row r="5" spans="1:5" x14ac:dyDescent="0.3">
      <c r="A5" s="45" t="s">
        <v>18</v>
      </c>
      <c r="B5" s="36" t="s">
        <v>61</v>
      </c>
      <c r="C5" s="37">
        <v>2650</v>
      </c>
      <c r="D5" s="37" t="s">
        <v>67</v>
      </c>
      <c r="E5" s="37" t="s">
        <v>67</v>
      </c>
    </row>
    <row r="6" spans="1:5" x14ac:dyDescent="0.3">
      <c r="A6" s="46"/>
      <c r="B6" s="36" t="s">
        <v>63</v>
      </c>
      <c r="C6" s="37">
        <v>2040</v>
      </c>
      <c r="D6" s="37" t="s">
        <v>67</v>
      </c>
      <c r="E6" s="37" t="s">
        <v>67</v>
      </c>
    </row>
    <row r="7" spans="1:5" x14ac:dyDescent="0.3">
      <c r="A7" s="46"/>
      <c r="B7" s="36" t="s">
        <v>65</v>
      </c>
      <c r="C7" s="37">
        <v>2110</v>
      </c>
      <c r="D7" s="37" t="s">
        <v>67</v>
      </c>
      <c r="E7" s="37" t="s">
        <v>67</v>
      </c>
    </row>
    <row r="8" spans="1:5" x14ac:dyDescent="0.3">
      <c r="A8" s="45" t="s">
        <v>20</v>
      </c>
      <c r="B8" s="36" t="s">
        <v>61</v>
      </c>
      <c r="C8" s="37" t="s">
        <v>67</v>
      </c>
      <c r="D8" s="37" t="s">
        <v>67</v>
      </c>
      <c r="E8" s="37">
        <v>2262</v>
      </c>
    </row>
    <row r="9" spans="1:5" x14ac:dyDescent="0.3">
      <c r="A9" s="46"/>
      <c r="B9" s="36" t="s">
        <v>63</v>
      </c>
      <c r="C9" s="37" t="s">
        <v>67</v>
      </c>
      <c r="D9" s="37" t="s">
        <v>67</v>
      </c>
      <c r="E9" s="37">
        <v>2015</v>
      </c>
    </row>
    <row r="10" spans="1:5" x14ac:dyDescent="0.3">
      <c r="A10" s="46"/>
      <c r="B10" s="36" t="s">
        <v>65</v>
      </c>
      <c r="C10" s="37" t="s">
        <v>67</v>
      </c>
      <c r="D10" s="37" t="s">
        <v>67</v>
      </c>
      <c r="E10" s="37">
        <v>2452</v>
      </c>
    </row>
    <row r="11" spans="1:5" x14ac:dyDescent="0.3">
      <c r="A11" s="45" t="s">
        <v>21</v>
      </c>
      <c r="B11" s="36" t="s">
        <v>61</v>
      </c>
      <c r="C11" s="37" t="s">
        <v>67</v>
      </c>
      <c r="D11" s="37">
        <v>2125</v>
      </c>
      <c r="E11" s="37" t="s">
        <v>67</v>
      </c>
    </row>
    <row r="12" spans="1:5" x14ac:dyDescent="0.3">
      <c r="A12" s="46"/>
      <c r="B12" s="36" t="s">
        <v>63</v>
      </c>
      <c r="C12" s="37" t="s">
        <v>67</v>
      </c>
      <c r="D12" s="37">
        <v>2015</v>
      </c>
      <c r="E12" s="37" t="s">
        <v>67</v>
      </c>
    </row>
    <row r="13" spans="1:5" x14ac:dyDescent="0.3">
      <c r="A13" s="46"/>
      <c r="B13" s="36" t="s">
        <v>65</v>
      </c>
      <c r="C13" s="37" t="s">
        <v>67</v>
      </c>
      <c r="D13" s="37">
        <v>2240</v>
      </c>
      <c r="E13" s="37" t="s">
        <v>67</v>
      </c>
    </row>
    <row r="14" spans="1:5" x14ac:dyDescent="0.3">
      <c r="A14" s="45" t="s">
        <v>62</v>
      </c>
      <c r="B14" s="46"/>
      <c r="C14" s="37">
        <v>2650</v>
      </c>
      <c r="D14" s="37">
        <v>2125</v>
      </c>
      <c r="E14" s="37">
        <v>2262</v>
      </c>
    </row>
    <row r="15" spans="1:5" x14ac:dyDescent="0.3">
      <c r="A15" s="45" t="s">
        <v>64</v>
      </c>
      <c r="B15" s="46"/>
      <c r="C15" s="37">
        <v>2040</v>
      </c>
      <c r="D15" s="37">
        <v>2015</v>
      </c>
      <c r="E15" s="37">
        <v>2015</v>
      </c>
    </row>
    <row r="16" spans="1:5" x14ac:dyDescent="0.3">
      <c r="A16" s="45" t="s">
        <v>66</v>
      </c>
      <c r="B16" s="46"/>
      <c r="C16" s="37">
        <v>2110</v>
      </c>
      <c r="D16" s="37">
        <v>2240</v>
      </c>
      <c r="E16" s="37">
        <v>2452</v>
      </c>
    </row>
  </sheetData>
  <mergeCells count="6">
    <mergeCell ref="A15:B15"/>
    <mergeCell ref="A16:B16"/>
    <mergeCell ref="A5:A7"/>
    <mergeCell ref="A8:A10"/>
    <mergeCell ref="A11:A13"/>
    <mergeCell ref="A14:B14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A2" sqref="A2:G12"/>
    </sheetView>
  </sheetViews>
  <sheetFormatPr defaultRowHeight="16.5" x14ac:dyDescent="0.3"/>
  <cols>
    <col min="1" max="1" width="12.625" customWidth="1"/>
    <col min="2" max="2" width="11.625" customWidth="1"/>
    <col min="3" max="3" width="11.625" style="3" customWidth="1"/>
    <col min="4" max="7" width="12.625" customWidth="1"/>
  </cols>
  <sheetData>
    <row r="2" spans="1:7" ht="18" customHeight="1" x14ac:dyDescent="0.3">
      <c r="A2" s="5" t="s">
        <v>17</v>
      </c>
      <c r="B2" s="5" t="s">
        <v>3</v>
      </c>
      <c r="C2" s="5" t="s">
        <v>4</v>
      </c>
      <c r="D2" s="5" t="s">
        <v>22</v>
      </c>
      <c r="E2" s="5" t="s">
        <v>24</v>
      </c>
      <c r="F2" s="5" t="s">
        <v>26</v>
      </c>
      <c r="G2" s="5" t="s">
        <v>5</v>
      </c>
    </row>
    <row r="3" spans="1:7" ht="18" customHeight="1" x14ac:dyDescent="0.3">
      <c r="A3" s="4" t="s">
        <v>6</v>
      </c>
      <c r="B3" s="4">
        <v>30002</v>
      </c>
      <c r="C3" s="4" t="s">
        <v>18</v>
      </c>
      <c r="D3" s="4">
        <v>2440</v>
      </c>
      <c r="E3" s="4">
        <v>2065</v>
      </c>
      <c r="F3" s="4">
        <v>2371</v>
      </c>
      <c r="G3" s="4">
        <v>6876</v>
      </c>
    </row>
    <row r="4" spans="1:7" ht="18" customHeight="1" x14ac:dyDescent="0.3">
      <c r="A4" s="4" t="s">
        <v>7</v>
      </c>
      <c r="B4" s="4">
        <v>20001</v>
      </c>
      <c r="C4" s="4" t="s">
        <v>20</v>
      </c>
      <c r="D4" s="4">
        <v>2262</v>
      </c>
      <c r="E4" s="4">
        <v>2015</v>
      </c>
      <c r="F4" s="4">
        <v>2452</v>
      </c>
      <c r="G4" s="4">
        <v>6729</v>
      </c>
    </row>
    <row r="5" spans="1:7" ht="18" customHeight="1" x14ac:dyDescent="0.3">
      <c r="A5" s="4" t="s">
        <v>8</v>
      </c>
      <c r="B5" s="4">
        <v>30003</v>
      </c>
      <c r="C5" s="4" t="s">
        <v>20</v>
      </c>
      <c r="D5" s="4">
        <v>2575</v>
      </c>
      <c r="E5" s="4">
        <v>2058</v>
      </c>
      <c r="F5" s="4">
        <v>2155</v>
      </c>
      <c r="G5" s="4">
        <v>6788</v>
      </c>
    </row>
    <row r="6" spans="1:7" ht="18" customHeight="1" x14ac:dyDescent="0.3">
      <c r="A6" s="4" t="s">
        <v>9</v>
      </c>
      <c r="B6" s="4">
        <v>30004</v>
      </c>
      <c r="C6" s="4" t="s">
        <v>21</v>
      </c>
      <c r="D6" s="4">
        <v>2125</v>
      </c>
      <c r="E6" s="4">
        <v>2015</v>
      </c>
      <c r="F6" s="4">
        <v>2240</v>
      </c>
      <c r="G6" s="4">
        <v>6380</v>
      </c>
    </row>
    <row r="7" spans="1:7" ht="18" customHeight="1" x14ac:dyDescent="0.3">
      <c r="A7" s="4" t="s">
        <v>10</v>
      </c>
      <c r="B7" s="4">
        <v>10003</v>
      </c>
      <c r="C7" s="4" t="s">
        <v>20</v>
      </c>
      <c r="D7" s="4">
        <v>2272</v>
      </c>
      <c r="E7" s="4">
        <v>2085</v>
      </c>
      <c r="F7" s="4">
        <v>2374</v>
      </c>
      <c r="G7" s="4">
        <v>6731</v>
      </c>
    </row>
    <row r="8" spans="1:7" ht="18" customHeight="1" x14ac:dyDescent="0.3">
      <c r="A8" s="4" t="s">
        <v>11</v>
      </c>
      <c r="B8" s="4">
        <v>20003</v>
      </c>
      <c r="C8" s="4" t="s">
        <v>18</v>
      </c>
      <c r="D8" s="4">
        <v>2650</v>
      </c>
      <c r="E8" s="4">
        <v>2040</v>
      </c>
      <c r="F8" s="4">
        <v>2110</v>
      </c>
      <c r="G8" s="4">
        <v>6800</v>
      </c>
    </row>
    <row r="9" spans="1:7" ht="18" customHeight="1" x14ac:dyDescent="0.3">
      <c r="A9" s="4" t="s">
        <v>12</v>
      </c>
      <c r="B9" s="4">
        <v>30001</v>
      </c>
      <c r="C9" s="4" t="s">
        <v>20</v>
      </c>
      <c r="D9" s="4">
        <v>2620</v>
      </c>
      <c r="E9" s="4">
        <v>1899</v>
      </c>
      <c r="F9" s="4">
        <v>2240</v>
      </c>
      <c r="G9" s="4">
        <v>6759</v>
      </c>
    </row>
    <row r="10" spans="1:7" ht="18" customHeight="1" x14ac:dyDescent="0.3">
      <c r="A10" s="4" t="s">
        <v>13</v>
      </c>
      <c r="B10" s="4">
        <v>20002</v>
      </c>
      <c r="C10" s="4" t="s">
        <v>20</v>
      </c>
      <c r="D10" s="4">
        <v>2290</v>
      </c>
      <c r="E10" s="4">
        <v>1940</v>
      </c>
      <c r="F10" s="4">
        <v>2088</v>
      </c>
      <c r="G10" s="4">
        <v>6318</v>
      </c>
    </row>
    <row r="11" spans="1:7" ht="18" customHeight="1" x14ac:dyDescent="0.3">
      <c r="A11" s="4" t="s">
        <v>14</v>
      </c>
      <c r="B11" s="4">
        <v>10002</v>
      </c>
      <c r="C11" s="4" t="s">
        <v>21</v>
      </c>
      <c r="D11" s="4">
        <v>2370</v>
      </c>
      <c r="E11" s="4">
        <v>1990</v>
      </c>
      <c r="F11" s="4">
        <v>2440</v>
      </c>
      <c r="G11" s="4">
        <v>6800</v>
      </c>
    </row>
    <row r="12" spans="1:7" ht="18" customHeight="1" x14ac:dyDescent="0.3">
      <c r="A12" s="4" t="s">
        <v>15</v>
      </c>
      <c r="B12" s="4">
        <v>10001</v>
      </c>
      <c r="C12" s="4" t="s">
        <v>20</v>
      </c>
      <c r="D12" s="4">
        <v>2490</v>
      </c>
      <c r="E12" s="4">
        <v>2110</v>
      </c>
      <c r="F12" s="4">
        <v>2240</v>
      </c>
      <c r="G12" s="4">
        <v>6840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D34" sqref="D34"/>
    </sheetView>
  </sheetViews>
  <sheetFormatPr defaultRowHeight="16.5" x14ac:dyDescent="0.3"/>
  <cols>
    <col min="1" max="1" width="12.625" customWidth="1"/>
    <col min="2" max="2" width="11.625" customWidth="1"/>
    <col min="3" max="6" width="12.625" customWidth="1"/>
  </cols>
  <sheetData>
    <row r="2" spans="1:6" x14ac:dyDescent="0.3">
      <c r="A2" s="5" t="s">
        <v>17</v>
      </c>
      <c r="B2" s="5" t="s">
        <v>4</v>
      </c>
      <c r="C2" s="5" t="s">
        <v>22</v>
      </c>
      <c r="D2" s="5" t="s">
        <v>24</v>
      </c>
      <c r="E2" s="5" t="s">
        <v>26</v>
      </c>
      <c r="F2" s="5" t="s">
        <v>5</v>
      </c>
    </row>
    <row r="3" spans="1:6" x14ac:dyDescent="0.3">
      <c r="A3" s="7" t="s">
        <v>6</v>
      </c>
      <c r="B3" s="7" t="s">
        <v>18</v>
      </c>
      <c r="C3" s="8">
        <v>2440</v>
      </c>
      <c r="D3" s="8">
        <v>2065</v>
      </c>
      <c r="E3" s="8">
        <v>2371</v>
      </c>
      <c r="F3" s="8">
        <v>6876</v>
      </c>
    </row>
    <row r="4" spans="1:6" x14ac:dyDescent="0.3">
      <c r="A4" s="7" t="s">
        <v>7</v>
      </c>
      <c r="B4" s="7" t="s">
        <v>20</v>
      </c>
      <c r="C4" s="8">
        <v>2262</v>
      </c>
      <c r="D4" s="8">
        <v>2015</v>
      </c>
      <c r="E4" s="8">
        <v>2452</v>
      </c>
      <c r="F4" s="8">
        <v>6729</v>
      </c>
    </row>
    <row r="5" spans="1:6" x14ac:dyDescent="0.3">
      <c r="A5" s="7" t="s">
        <v>8</v>
      </c>
      <c r="B5" s="7" t="s">
        <v>20</v>
      </c>
      <c r="C5" s="8">
        <v>2575</v>
      </c>
      <c r="D5" s="8">
        <v>2058</v>
      </c>
      <c r="E5" s="8">
        <v>2155</v>
      </c>
      <c r="F5" s="8">
        <v>6788</v>
      </c>
    </row>
    <row r="6" spans="1:6" x14ac:dyDescent="0.3">
      <c r="A6" s="7" t="s">
        <v>9</v>
      </c>
      <c r="B6" s="7" t="s">
        <v>21</v>
      </c>
      <c r="C6" s="8">
        <v>2125</v>
      </c>
      <c r="D6" s="8">
        <v>2015</v>
      </c>
      <c r="E6" s="8">
        <v>2240</v>
      </c>
      <c r="F6" s="8">
        <v>6380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판매현황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김현우</cp:lastModifiedBy>
  <dcterms:created xsi:type="dcterms:W3CDTF">2014-12-10T01:47:46Z</dcterms:created>
  <dcterms:modified xsi:type="dcterms:W3CDTF">2016-10-23T23:55:01Z</dcterms:modified>
</cp:coreProperties>
</file>